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120" windowWidth="20490" windowHeight="8010" tabRatio="500"/>
  </bookViews>
  <sheets>
    <sheet name="Q1" sheetId="1" r:id="rId1"/>
    <sheet name="Q2" sheetId="2" r:id="rId2"/>
  </sheets>
  <calcPr calcId="144525"/>
  <extLst>
    <ext xmlns:mx="http://schemas.microsoft.com/office/mac/excel/2008/main" uri="{7523E5D3-25F3-A5E0-1632-64F254C22452}">
      <mx:ArchID Flags="2"/>
    </ext>
  </extLst>
</workbook>
</file>

<file path=xl/calcChain.xml><?xml version="1.0" encoding="utf-8"?>
<calcChain xmlns="http://schemas.openxmlformats.org/spreadsheetml/2006/main">
  <c r="K49" i="2" l="1"/>
  <c r="K48" i="2"/>
  <c r="K39" i="2"/>
  <c r="L42" i="2"/>
  <c r="K42" i="2"/>
  <c r="K36" i="2"/>
  <c r="K33" i="2"/>
  <c r="K32" i="2"/>
  <c r="K29" i="2"/>
  <c r="K26" i="2"/>
  <c r="K25" i="2"/>
  <c r="K16" i="2"/>
  <c r="K22" i="2"/>
  <c r="K21" i="2"/>
  <c r="K20" i="2"/>
  <c r="K17" i="2"/>
  <c r="H15" i="2"/>
  <c r="H3" i="2"/>
  <c r="H4" i="2"/>
  <c r="H5" i="2"/>
  <c r="H6" i="2"/>
  <c r="H7" i="2"/>
  <c r="H8" i="2"/>
  <c r="H9" i="2"/>
  <c r="H10" i="2"/>
  <c r="H11" i="2"/>
  <c r="H12" i="2"/>
  <c r="H13" i="2"/>
  <c r="H2" i="2"/>
  <c r="D15" i="2"/>
  <c r="D3" i="2"/>
  <c r="D4" i="2"/>
  <c r="D5" i="2"/>
  <c r="D6" i="2"/>
  <c r="D7" i="2"/>
  <c r="D8" i="2"/>
  <c r="D9" i="2"/>
  <c r="D10" i="2"/>
  <c r="D11" i="2"/>
  <c r="D2" i="2"/>
  <c r="G16" i="2"/>
  <c r="G15" i="2"/>
  <c r="C16" i="2"/>
  <c r="C15" i="2"/>
  <c r="I49" i="1" l="1"/>
  <c r="I48" i="1"/>
  <c r="I42" i="1" l="1"/>
  <c r="J42" i="1"/>
  <c r="I39" i="1"/>
  <c r="I36" i="1"/>
  <c r="I32" i="1"/>
  <c r="I33" i="1"/>
  <c r="I29" i="1" l="1"/>
  <c r="I26" i="1" l="1"/>
  <c r="I25" i="1"/>
  <c r="F13" i="1"/>
  <c r="B13" i="1"/>
  <c r="F3" i="1"/>
  <c r="F4" i="1"/>
  <c r="F5" i="1"/>
  <c r="F6" i="1"/>
  <c r="F7" i="1"/>
  <c r="F8" i="1"/>
  <c r="F9" i="1"/>
  <c r="F10" i="1"/>
  <c r="F11" i="1"/>
  <c r="F2" i="1"/>
  <c r="I17" i="1"/>
  <c r="I16" i="1"/>
  <c r="C13" i="1" l="1"/>
  <c r="C3" i="1"/>
  <c r="C4" i="1"/>
  <c r="C5" i="1"/>
  <c r="C6" i="1"/>
  <c r="C7" i="1"/>
  <c r="C8" i="1"/>
  <c r="C9" i="1"/>
  <c r="C10" i="1"/>
  <c r="C11" i="1"/>
  <c r="C2" i="1"/>
  <c r="I22" i="1"/>
  <c r="I21" i="1"/>
  <c r="I20" i="1"/>
  <c r="E13" i="1" l="1"/>
  <c r="E14" i="1"/>
  <c r="B14" i="1"/>
</calcChain>
</file>

<file path=xl/sharedStrings.xml><?xml version="1.0" encoding="utf-8"?>
<sst xmlns="http://schemas.openxmlformats.org/spreadsheetml/2006/main" count="119" uniqueCount="88">
  <si>
    <t>P1</t>
  </si>
  <si>
    <t>P2</t>
  </si>
  <si>
    <t>P3</t>
  </si>
  <si>
    <t>P4</t>
  </si>
  <si>
    <t>P5</t>
  </si>
  <si>
    <t>P6</t>
  </si>
  <si>
    <t>P7</t>
  </si>
  <si>
    <t>P8</t>
  </si>
  <si>
    <t>P9</t>
  </si>
  <si>
    <t>P10</t>
  </si>
  <si>
    <t>C1</t>
  </si>
  <si>
    <t>C2</t>
  </si>
  <si>
    <t>C3</t>
  </si>
  <si>
    <t>C4</t>
  </si>
  <si>
    <t>C5</t>
  </si>
  <si>
    <t>C6</t>
  </si>
  <si>
    <t>C7</t>
  </si>
  <si>
    <t>C8</t>
  </si>
  <si>
    <t>C9</t>
  </si>
  <si>
    <t>C10</t>
  </si>
  <si>
    <t>Prep group ID</t>
  </si>
  <si>
    <t>Test score</t>
  </si>
  <si>
    <t>Control group ID</t>
  </si>
  <si>
    <t>Subject ID</t>
  </si>
  <si>
    <t>Gender</t>
  </si>
  <si>
    <t>Education</t>
  </si>
  <si>
    <t>Question 1</t>
  </si>
  <si>
    <t>Part-a</t>
  </si>
  <si>
    <r>
      <t xml:space="preserve">Dependent Variable: </t>
    </r>
    <r>
      <rPr>
        <b/>
        <sz val="11"/>
        <color rgb="FF000000"/>
        <rFont val="Calibri"/>
        <family val="2"/>
      </rPr>
      <t>Percentile score on a standardized test</t>
    </r>
  </si>
  <si>
    <r>
      <t xml:space="preserve">Independent Variable: </t>
    </r>
    <r>
      <rPr>
        <b/>
        <sz val="11"/>
        <color rgb="FF000000"/>
        <rFont val="Calibri"/>
        <family val="2"/>
      </rPr>
      <t>Group (test prep group / control group)</t>
    </r>
  </si>
  <si>
    <t>Part-b</t>
  </si>
  <si>
    <t>Notation:</t>
  </si>
  <si>
    <t>Words:</t>
  </si>
  <si>
    <r>
      <t>H</t>
    </r>
    <r>
      <rPr>
        <vertAlign val="subscript"/>
        <sz val="11"/>
        <color theme="1"/>
        <rFont val="Calibri"/>
        <family val="2"/>
      </rPr>
      <t>0</t>
    </r>
    <r>
      <rPr>
        <sz val="11"/>
        <color theme="1"/>
        <rFont val="Calibri"/>
        <family val="2"/>
      </rPr>
      <t>: Percentile score on a standardized test is not significantly different depending on whether students participated in a test prep program.</t>
    </r>
  </si>
  <si>
    <r>
      <t>H</t>
    </r>
    <r>
      <rPr>
        <vertAlign val="subscript"/>
        <sz val="11"/>
        <color theme="1"/>
        <rFont val="Calibri"/>
        <family val="2"/>
      </rPr>
      <t>1</t>
    </r>
    <r>
      <rPr>
        <sz val="11"/>
        <color theme="1"/>
        <rFont val="Calibri"/>
        <family val="2"/>
      </rPr>
      <t>: Percentile score on a standardized test is significantly different depending on whether students participated in a test prep program.</t>
    </r>
  </si>
  <si>
    <t>sum</t>
  </si>
  <si>
    <t>mean</t>
  </si>
  <si>
    <r>
      <t>H</t>
    </r>
    <r>
      <rPr>
        <vertAlign val="subscript"/>
        <sz val="12"/>
        <color theme="1"/>
        <rFont val="Calibri"/>
        <family val="2"/>
        <scheme val="minor"/>
      </rPr>
      <t>1</t>
    </r>
    <r>
      <rPr>
        <sz val="12"/>
        <color theme="1"/>
        <rFont val="Calibri"/>
        <family val="2"/>
        <scheme val="minor"/>
      </rPr>
      <t xml:space="preserve">: </t>
    </r>
    <r>
      <rPr>
        <sz val="12"/>
        <color theme="1"/>
        <rFont val="Calibri"/>
        <family val="2"/>
      </rPr>
      <t>μ</t>
    </r>
    <r>
      <rPr>
        <vertAlign val="subscript"/>
        <sz val="12"/>
        <color theme="1"/>
        <rFont val="Calibri"/>
        <family val="2"/>
      </rPr>
      <t>1</t>
    </r>
    <r>
      <rPr>
        <sz val="12"/>
        <color theme="1"/>
        <rFont val="Calibri"/>
        <family val="2"/>
      </rPr>
      <t xml:space="preserve"> - μ</t>
    </r>
    <r>
      <rPr>
        <vertAlign val="subscript"/>
        <sz val="12"/>
        <color theme="1"/>
        <rFont val="Calibri"/>
        <family val="2"/>
      </rPr>
      <t>2</t>
    </r>
    <r>
      <rPr>
        <sz val="12"/>
        <color theme="1"/>
        <rFont val="Calibri"/>
        <family val="2"/>
      </rPr>
      <t xml:space="preserve"> ≠ 0</t>
    </r>
  </si>
  <si>
    <r>
      <t>H</t>
    </r>
    <r>
      <rPr>
        <vertAlign val="subscript"/>
        <sz val="12"/>
        <color theme="1"/>
        <rFont val="Calibri"/>
        <family val="2"/>
        <scheme val="minor"/>
      </rPr>
      <t>0</t>
    </r>
    <r>
      <rPr>
        <sz val="12"/>
        <color theme="1"/>
        <rFont val="Calibri"/>
        <family val="2"/>
        <scheme val="minor"/>
      </rPr>
      <t xml:space="preserve">: </t>
    </r>
    <r>
      <rPr>
        <sz val="12"/>
        <color theme="1"/>
        <rFont val="Calibri"/>
        <family val="2"/>
      </rPr>
      <t>μ</t>
    </r>
    <r>
      <rPr>
        <vertAlign val="subscript"/>
        <sz val="12"/>
        <color theme="1"/>
        <rFont val="Calibri"/>
        <family val="2"/>
      </rPr>
      <t>1</t>
    </r>
    <r>
      <rPr>
        <sz val="12"/>
        <color theme="1"/>
        <rFont val="Calibri"/>
        <family val="2"/>
      </rPr>
      <t>- μ</t>
    </r>
    <r>
      <rPr>
        <vertAlign val="subscript"/>
        <sz val="12"/>
        <color theme="1"/>
        <rFont val="Calibri"/>
        <family val="2"/>
      </rPr>
      <t xml:space="preserve">2 </t>
    </r>
    <r>
      <rPr>
        <sz val="12"/>
        <color theme="1"/>
        <rFont val="Calibri"/>
        <family val="2"/>
      </rPr>
      <t>= 0</t>
    </r>
  </si>
  <si>
    <t>Part-c</t>
  </si>
  <si>
    <r>
      <t>M</t>
    </r>
    <r>
      <rPr>
        <vertAlign val="subscript"/>
        <sz val="12"/>
        <color theme="1"/>
        <rFont val="Calibri"/>
        <family val="2"/>
      </rPr>
      <t>1</t>
    </r>
    <r>
      <rPr>
        <vertAlign val="subscript"/>
        <sz val="12"/>
        <color theme="1"/>
        <rFont val="Calibri"/>
        <family val="2"/>
      </rPr>
      <t xml:space="preserve"> </t>
    </r>
    <r>
      <rPr>
        <sz val="12"/>
        <color theme="1"/>
        <rFont val="Calibri"/>
        <family val="2"/>
      </rPr>
      <t xml:space="preserve">= </t>
    </r>
  </si>
  <si>
    <r>
      <t>M</t>
    </r>
    <r>
      <rPr>
        <vertAlign val="subscript"/>
        <sz val="12"/>
        <color theme="1"/>
        <rFont val="Calibri"/>
        <family val="2"/>
      </rPr>
      <t xml:space="preserve">2 </t>
    </r>
    <r>
      <rPr>
        <sz val="12"/>
        <color theme="1"/>
        <rFont val="Calibri"/>
        <family val="2"/>
      </rPr>
      <t xml:space="preserve">= </t>
    </r>
  </si>
  <si>
    <t>Part-d</t>
  </si>
  <si>
    <r>
      <t>df</t>
    </r>
    <r>
      <rPr>
        <vertAlign val="subscript"/>
        <sz val="12"/>
        <color theme="1"/>
        <rFont val="Calibri"/>
        <family val="2"/>
        <scheme val="minor"/>
      </rPr>
      <t>1</t>
    </r>
    <r>
      <rPr>
        <sz val="12"/>
        <color theme="1"/>
        <rFont val="Calibri"/>
        <family val="2"/>
        <scheme val="minor"/>
      </rPr>
      <t xml:space="preserve"> = </t>
    </r>
  </si>
  <si>
    <r>
      <t>df</t>
    </r>
    <r>
      <rPr>
        <vertAlign val="subscript"/>
        <sz val="12"/>
        <color theme="1"/>
        <rFont val="Calibri"/>
        <family val="2"/>
        <scheme val="minor"/>
      </rPr>
      <t xml:space="preserve">2 </t>
    </r>
    <r>
      <rPr>
        <sz val="12"/>
        <color theme="1"/>
        <rFont val="Calibri"/>
        <family val="2"/>
        <scheme val="minor"/>
      </rPr>
      <t xml:space="preserve">= </t>
    </r>
  </si>
  <si>
    <r>
      <t>df</t>
    </r>
    <r>
      <rPr>
        <vertAlign val="subscript"/>
        <sz val="12"/>
        <color theme="1"/>
        <rFont val="Calibri"/>
        <family val="2"/>
        <scheme val="minor"/>
      </rPr>
      <t>total</t>
    </r>
    <r>
      <rPr>
        <sz val="12"/>
        <color theme="1"/>
        <rFont val="Calibri"/>
        <family val="2"/>
        <scheme val="minor"/>
      </rPr>
      <t xml:space="preserve"> = </t>
    </r>
  </si>
  <si>
    <r>
      <t>X</t>
    </r>
    <r>
      <rPr>
        <vertAlign val="superscript"/>
        <sz val="12"/>
        <color theme="4"/>
        <rFont val="Calibri"/>
        <family val="2"/>
        <scheme val="minor"/>
      </rPr>
      <t>2</t>
    </r>
  </si>
  <si>
    <t>Y2</t>
  </si>
  <si>
    <t>Part-e</t>
  </si>
  <si>
    <r>
      <t>s</t>
    </r>
    <r>
      <rPr>
        <vertAlign val="subscript"/>
        <sz val="12"/>
        <color theme="1"/>
        <rFont val="Calibri"/>
        <family val="2"/>
        <scheme val="minor"/>
      </rPr>
      <t>1</t>
    </r>
    <r>
      <rPr>
        <vertAlign val="superscript"/>
        <sz val="12"/>
        <color theme="1"/>
        <rFont val="Calibri"/>
        <family val="2"/>
        <scheme val="minor"/>
      </rPr>
      <t xml:space="preserve">2 </t>
    </r>
    <r>
      <rPr>
        <sz val="12"/>
        <color theme="1"/>
        <rFont val="Calibri"/>
        <family val="2"/>
        <scheme val="minor"/>
      </rPr>
      <t>=</t>
    </r>
  </si>
  <si>
    <r>
      <t>s</t>
    </r>
    <r>
      <rPr>
        <vertAlign val="subscript"/>
        <sz val="12"/>
        <color theme="1"/>
        <rFont val="Calibri"/>
        <family val="2"/>
        <scheme val="minor"/>
      </rPr>
      <t>2</t>
    </r>
    <r>
      <rPr>
        <vertAlign val="superscript"/>
        <sz val="12"/>
        <color theme="1"/>
        <rFont val="Calibri"/>
        <family val="2"/>
        <scheme val="minor"/>
      </rPr>
      <t xml:space="preserve">2 </t>
    </r>
    <r>
      <rPr>
        <sz val="12"/>
        <color theme="1"/>
        <rFont val="Calibri"/>
        <family val="2"/>
        <scheme val="minor"/>
      </rPr>
      <t>=</t>
    </r>
  </si>
  <si>
    <t>Part-f</t>
  </si>
  <si>
    <r>
      <t>s</t>
    </r>
    <r>
      <rPr>
        <vertAlign val="subscript"/>
        <sz val="12"/>
        <color theme="1"/>
        <rFont val="Calibri"/>
        <family val="2"/>
        <scheme val="minor"/>
      </rPr>
      <t>p</t>
    </r>
    <r>
      <rPr>
        <vertAlign val="superscript"/>
        <sz val="12"/>
        <color theme="1"/>
        <rFont val="Calibri"/>
        <family val="2"/>
        <scheme val="minor"/>
      </rPr>
      <t xml:space="preserve">2 </t>
    </r>
    <r>
      <rPr>
        <sz val="12"/>
        <color theme="1"/>
        <rFont val="Calibri"/>
        <family val="2"/>
        <scheme val="minor"/>
      </rPr>
      <t>=</t>
    </r>
  </si>
  <si>
    <t>Part-g</t>
  </si>
  <si>
    <r>
      <t>s</t>
    </r>
    <r>
      <rPr>
        <vertAlign val="subscript"/>
        <sz val="12"/>
        <color theme="1"/>
        <rFont val="Calibri"/>
        <family val="2"/>
        <scheme val="minor"/>
      </rPr>
      <t>M1</t>
    </r>
    <r>
      <rPr>
        <vertAlign val="superscript"/>
        <sz val="12"/>
        <color theme="1"/>
        <rFont val="Calibri"/>
        <family val="2"/>
        <scheme val="minor"/>
      </rPr>
      <t xml:space="preserve">2 </t>
    </r>
    <r>
      <rPr>
        <sz val="12"/>
        <color theme="1"/>
        <rFont val="Calibri"/>
        <family val="2"/>
        <scheme val="minor"/>
      </rPr>
      <t>=</t>
    </r>
  </si>
  <si>
    <r>
      <t>s</t>
    </r>
    <r>
      <rPr>
        <vertAlign val="subscript"/>
        <sz val="12"/>
        <color theme="1"/>
        <rFont val="Calibri"/>
        <family val="2"/>
        <scheme val="minor"/>
      </rPr>
      <t>M2</t>
    </r>
    <r>
      <rPr>
        <vertAlign val="superscript"/>
        <sz val="12"/>
        <color theme="1"/>
        <rFont val="Calibri"/>
        <family val="2"/>
        <scheme val="minor"/>
      </rPr>
      <t xml:space="preserve">2 </t>
    </r>
    <r>
      <rPr>
        <sz val="12"/>
        <color theme="1"/>
        <rFont val="Calibri"/>
        <family val="2"/>
        <scheme val="minor"/>
      </rPr>
      <t>=</t>
    </r>
  </si>
  <si>
    <t>Part-h</t>
  </si>
  <si>
    <r>
      <t>s</t>
    </r>
    <r>
      <rPr>
        <vertAlign val="subscript"/>
        <sz val="12"/>
        <color theme="1"/>
        <rFont val="Calibri"/>
        <family val="2"/>
        <scheme val="minor"/>
      </rPr>
      <t>(M1-M2)</t>
    </r>
    <r>
      <rPr>
        <vertAlign val="superscript"/>
        <sz val="12"/>
        <color theme="1"/>
        <rFont val="Calibri"/>
        <family val="2"/>
        <scheme val="minor"/>
      </rPr>
      <t xml:space="preserve"> </t>
    </r>
    <r>
      <rPr>
        <sz val="12"/>
        <color theme="1"/>
        <rFont val="Calibri"/>
        <family val="2"/>
        <scheme val="minor"/>
      </rPr>
      <t>=</t>
    </r>
  </si>
  <si>
    <t>Part-i</t>
  </si>
  <si>
    <r>
      <t>t</t>
    </r>
    <r>
      <rPr>
        <vertAlign val="superscript"/>
        <sz val="12"/>
        <color theme="1"/>
        <rFont val="Calibri"/>
        <family val="2"/>
        <scheme val="minor"/>
      </rPr>
      <t xml:space="preserve"> </t>
    </r>
    <r>
      <rPr>
        <sz val="12"/>
        <color theme="1"/>
        <rFont val="Calibri"/>
        <family val="2"/>
        <scheme val="minor"/>
      </rPr>
      <t>=</t>
    </r>
  </si>
  <si>
    <t>Part-j</t>
  </si>
  <si>
    <t>Critical Values =</t>
  </si>
  <si>
    <t>Part-k</t>
  </si>
  <si>
    <t>The calculated t statistic of 3.11 is more extreme than the upper critical value of 2.101 (3.11 &gt; 2.101) so we reject the null hypothesis.</t>
  </si>
  <si>
    <t>Part-l</t>
  </si>
  <si>
    <r>
      <t>s</t>
    </r>
    <r>
      <rPr>
        <vertAlign val="subscript"/>
        <sz val="12"/>
        <color theme="1"/>
        <rFont val="Calibri"/>
        <family val="2"/>
        <scheme val="minor"/>
      </rPr>
      <t>p</t>
    </r>
    <r>
      <rPr>
        <vertAlign val="superscript"/>
        <sz val="12"/>
        <color theme="1"/>
        <rFont val="Calibri"/>
        <family val="2"/>
        <scheme val="minor"/>
      </rPr>
      <t xml:space="preserve"> </t>
    </r>
    <r>
      <rPr>
        <sz val="12"/>
        <color theme="1"/>
        <rFont val="Calibri"/>
        <family val="2"/>
        <scheme val="minor"/>
      </rPr>
      <t>=</t>
    </r>
  </si>
  <si>
    <t>estimated d =</t>
  </si>
  <si>
    <t>Part-m</t>
  </si>
  <si>
    <t>X2</t>
  </si>
  <si>
    <t>Question 2</t>
  </si>
  <si>
    <r>
      <t xml:space="preserve">Dependent Variable: </t>
    </r>
    <r>
      <rPr>
        <b/>
        <sz val="11"/>
        <color theme="1"/>
        <rFont val="Calibri"/>
        <family val="2"/>
      </rPr>
      <t>Education level (number of years of formal schooling)</t>
    </r>
  </si>
  <si>
    <r>
      <t xml:space="preserve">Independent Variable:  </t>
    </r>
    <r>
      <rPr>
        <b/>
        <sz val="11"/>
        <color theme="1"/>
        <rFont val="Calibri"/>
        <family val="2"/>
      </rPr>
      <t>Gender (Male/ Female)</t>
    </r>
  </si>
  <si>
    <r>
      <t>H</t>
    </r>
    <r>
      <rPr>
        <vertAlign val="subscript"/>
        <sz val="11"/>
        <color theme="1"/>
        <rFont val="Calibri"/>
        <family val="2"/>
      </rPr>
      <t>0</t>
    </r>
    <r>
      <rPr>
        <sz val="11"/>
        <color theme="1"/>
        <rFont val="Calibri"/>
        <family val="2"/>
      </rPr>
      <t xml:space="preserve">: The females and the males do not differ significantly on the education level </t>
    </r>
  </si>
  <si>
    <r>
      <t>H</t>
    </r>
    <r>
      <rPr>
        <vertAlign val="subscript"/>
        <sz val="11"/>
        <color theme="1"/>
        <rFont val="Calibri"/>
        <family val="2"/>
      </rPr>
      <t>1</t>
    </r>
    <r>
      <rPr>
        <sz val="11"/>
        <color theme="1"/>
        <rFont val="Calibri"/>
        <family val="2"/>
      </rPr>
      <t xml:space="preserve">: The females and the males differ significantly on the education level </t>
    </r>
  </si>
  <si>
    <t xml:space="preserve">
The calculated t statistic of 2.048 is more extreme than the upper critical value of 1.725 so we reject the null hypothesis.
</t>
  </si>
  <si>
    <t>Extra Credit Question</t>
  </si>
  <si>
    <r>
      <t>M</t>
    </r>
    <r>
      <rPr>
        <vertAlign val="subscript"/>
        <sz val="14"/>
        <color theme="1"/>
        <rFont val="Calibri"/>
        <family val="2"/>
      </rPr>
      <t xml:space="preserve">2 </t>
    </r>
    <r>
      <rPr>
        <sz val="14"/>
        <color theme="1"/>
        <rFont val="Calibri"/>
        <family val="2"/>
      </rPr>
      <t xml:space="preserve">= </t>
    </r>
  </si>
  <si>
    <r>
      <t>df</t>
    </r>
    <r>
      <rPr>
        <vertAlign val="subscript"/>
        <sz val="14"/>
        <color theme="1"/>
        <rFont val="Calibri"/>
        <family val="2"/>
        <scheme val="minor"/>
      </rPr>
      <t>1</t>
    </r>
    <r>
      <rPr>
        <sz val="14"/>
        <color theme="1"/>
        <rFont val="Calibri"/>
        <family val="2"/>
        <scheme val="minor"/>
      </rPr>
      <t xml:space="preserve"> = </t>
    </r>
  </si>
  <si>
    <r>
      <t>df</t>
    </r>
    <r>
      <rPr>
        <vertAlign val="subscript"/>
        <sz val="14"/>
        <color theme="1"/>
        <rFont val="Calibri"/>
        <family val="2"/>
        <scheme val="minor"/>
      </rPr>
      <t xml:space="preserve">2 </t>
    </r>
    <r>
      <rPr>
        <sz val="14"/>
        <color theme="1"/>
        <rFont val="Calibri"/>
        <family val="2"/>
        <scheme val="minor"/>
      </rPr>
      <t xml:space="preserve">= </t>
    </r>
  </si>
  <si>
    <r>
      <t>df</t>
    </r>
    <r>
      <rPr>
        <vertAlign val="subscript"/>
        <sz val="14"/>
        <color theme="1"/>
        <rFont val="Calibri"/>
        <family val="2"/>
        <scheme val="minor"/>
      </rPr>
      <t>total</t>
    </r>
    <r>
      <rPr>
        <sz val="14"/>
        <color theme="1"/>
        <rFont val="Calibri"/>
        <family val="2"/>
        <scheme val="minor"/>
      </rPr>
      <t xml:space="preserve"> = </t>
    </r>
  </si>
  <si>
    <r>
      <t>s</t>
    </r>
    <r>
      <rPr>
        <vertAlign val="subscript"/>
        <sz val="14"/>
        <color theme="1"/>
        <rFont val="Calibri"/>
        <family val="2"/>
        <scheme val="minor"/>
      </rPr>
      <t>1</t>
    </r>
    <r>
      <rPr>
        <vertAlign val="superscript"/>
        <sz val="14"/>
        <color theme="1"/>
        <rFont val="Calibri"/>
        <family val="2"/>
        <scheme val="minor"/>
      </rPr>
      <t xml:space="preserve">2 </t>
    </r>
    <r>
      <rPr>
        <sz val="14"/>
        <color theme="1"/>
        <rFont val="Calibri"/>
        <family val="2"/>
        <scheme val="minor"/>
      </rPr>
      <t>=</t>
    </r>
  </si>
  <si>
    <r>
      <t>s</t>
    </r>
    <r>
      <rPr>
        <vertAlign val="subscript"/>
        <sz val="14"/>
        <color theme="1"/>
        <rFont val="Calibri"/>
        <family val="2"/>
        <scheme val="minor"/>
      </rPr>
      <t>2</t>
    </r>
    <r>
      <rPr>
        <vertAlign val="superscript"/>
        <sz val="14"/>
        <color theme="1"/>
        <rFont val="Calibri"/>
        <family val="2"/>
        <scheme val="minor"/>
      </rPr>
      <t xml:space="preserve">2 </t>
    </r>
    <r>
      <rPr>
        <sz val="14"/>
        <color theme="1"/>
        <rFont val="Calibri"/>
        <family val="2"/>
        <scheme val="minor"/>
      </rPr>
      <t>=</t>
    </r>
  </si>
  <si>
    <r>
      <t>s</t>
    </r>
    <r>
      <rPr>
        <vertAlign val="subscript"/>
        <sz val="14"/>
        <color theme="1"/>
        <rFont val="Calibri"/>
        <family val="2"/>
        <scheme val="minor"/>
      </rPr>
      <t>p</t>
    </r>
    <r>
      <rPr>
        <vertAlign val="superscript"/>
        <sz val="14"/>
        <color theme="1"/>
        <rFont val="Calibri"/>
        <family val="2"/>
        <scheme val="minor"/>
      </rPr>
      <t xml:space="preserve">2 </t>
    </r>
    <r>
      <rPr>
        <sz val="14"/>
        <color theme="1"/>
        <rFont val="Calibri"/>
        <family val="2"/>
        <scheme val="minor"/>
      </rPr>
      <t>=</t>
    </r>
  </si>
  <si>
    <r>
      <t>s</t>
    </r>
    <r>
      <rPr>
        <vertAlign val="subscript"/>
        <sz val="14"/>
        <color theme="1"/>
        <rFont val="Calibri"/>
        <family val="2"/>
        <scheme val="minor"/>
      </rPr>
      <t>M1</t>
    </r>
    <r>
      <rPr>
        <vertAlign val="superscript"/>
        <sz val="14"/>
        <color theme="1"/>
        <rFont val="Calibri"/>
        <family val="2"/>
        <scheme val="minor"/>
      </rPr>
      <t xml:space="preserve">2 </t>
    </r>
    <r>
      <rPr>
        <sz val="14"/>
        <color theme="1"/>
        <rFont val="Calibri"/>
        <family val="2"/>
        <scheme val="minor"/>
      </rPr>
      <t>=</t>
    </r>
  </si>
  <si>
    <r>
      <t>s</t>
    </r>
    <r>
      <rPr>
        <vertAlign val="subscript"/>
        <sz val="14"/>
        <color theme="1"/>
        <rFont val="Calibri"/>
        <family val="2"/>
        <scheme val="minor"/>
      </rPr>
      <t>M2</t>
    </r>
    <r>
      <rPr>
        <vertAlign val="superscript"/>
        <sz val="14"/>
        <color theme="1"/>
        <rFont val="Calibri"/>
        <family val="2"/>
        <scheme val="minor"/>
      </rPr>
      <t xml:space="preserve">2 </t>
    </r>
    <r>
      <rPr>
        <sz val="14"/>
        <color theme="1"/>
        <rFont val="Calibri"/>
        <family val="2"/>
        <scheme val="minor"/>
      </rPr>
      <t>=</t>
    </r>
  </si>
  <si>
    <r>
      <t>s</t>
    </r>
    <r>
      <rPr>
        <vertAlign val="subscript"/>
        <sz val="14"/>
        <color theme="1"/>
        <rFont val="Calibri"/>
        <family val="2"/>
        <scheme val="minor"/>
      </rPr>
      <t>(M1-M2)</t>
    </r>
    <r>
      <rPr>
        <vertAlign val="superscript"/>
        <sz val="14"/>
        <color theme="1"/>
        <rFont val="Calibri"/>
        <family val="2"/>
        <scheme val="minor"/>
      </rPr>
      <t xml:space="preserve"> </t>
    </r>
    <r>
      <rPr>
        <sz val="14"/>
        <color theme="1"/>
        <rFont val="Calibri"/>
        <family val="2"/>
        <scheme val="minor"/>
      </rPr>
      <t>=</t>
    </r>
  </si>
  <si>
    <r>
      <t>t</t>
    </r>
    <r>
      <rPr>
        <vertAlign val="superscript"/>
        <sz val="14"/>
        <color theme="1"/>
        <rFont val="Calibri"/>
        <family val="2"/>
        <scheme val="minor"/>
      </rPr>
      <t xml:space="preserve"> </t>
    </r>
    <r>
      <rPr>
        <sz val="14"/>
        <color theme="1"/>
        <rFont val="Calibri"/>
        <family val="2"/>
        <scheme val="minor"/>
      </rPr>
      <t>=</t>
    </r>
  </si>
  <si>
    <r>
      <t>s</t>
    </r>
    <r>
      <rPr>
        <vertAlign val="subscript"/>
        <sz val="14"/>
        <color theme="1"/>
        <rFont val="Calibri"/>
        <family val="2"/>
        <scheme val="minor"/>
      </rPr>
      <t>p</t>
    </r>
    <r>
      <rPr>
        <vertAlign val="superscript"/>
        <sz val="14"/>
        <color theme="1"/>
        <rFont val="Calibri"/>
        <family val="2"/>
        <scheme val="minor"/>
      </rPr>
      <t xml:space="preserve"> </t>
    </r>
    <r>
      <rPr>
        <sz val="14"/>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</si>
</sst>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
    <numFmt numFmtId="165" formatCode="0.000"/>
    <numFmt numFmtId="168" formatCode="0.00000"/>
    <numFmt numFmtId="169" formatCode="0.00000000"/>
  </numFmts>
  <fonts count="25" x14ac:knownFonts="1">
    <font>
      <sz val="12"/>
      <color theme="1"/>
      <name val="Calibri"/>
      <family val="2"/>
      <scheme val="minor"/>
    </font>
    <font>
      <u/>
      <sz val="12"/>
      <color theme="10"/>
      <name val="Calibri"/>
      <family val="2"/>
      <scheme val="minor"/>
    </font>
    <font>
      <u/>
      <sz val="12"/>
      <color theme="11"/>
      <name val="Calibri"/>
      <family val="2"/>
      <scheme val="minor"/>
    </font>
    <font>
      <sz val="11"/>
      <color rgb="FF000000"/>
      <name val="Calibri"/>
      <family val="2"/>
    </font>
    <font>
      <b/>
      <sz val="11"/>
      <color rgb="FF000000"/>
      <name val="Calibri"/>
      <family val="2"/>
    </font>
    <font>
      <b/>
      <sz val="11"/>
      <color rgb="FFFF0000"/>
      <name val="Calibri"/>
      <family val="2"/>
    </font>
    <font>
      <sz val="12"/>
      <color theme="1"/>
      <name val="Calibri"/>
      <family val="2"/>
    </font>
    <font>
      <vertAlign val="subscript"/>
      <sz val="12"/>
      <color theme="1"/>
      <name val="Calibri"/>
      <family val="2"/>
      <scheme val="minor"/>
    </font>
    <font>
      <vertAlign val="subscript"/>
      <sz val="12"/>
      <color theme="1"/>
      <name val="Calibri"/>
      <family val="2"/>
    </font>
    <font>
      <b/>
      <sz val="12"/>
      <color theme="1"/>
      <name val="Calibri"/>
      <family val="2"/>
      <scheme val="minor"/>
    </font>
    <font>
      <b/>
      <sz val="16"/>
      <color theme="1"/>
      <name val="Calibri"/>
      <family val="2"/>
      <scheme val="minor"/>
    </font>
    <font>
      <b/>
      <i/>
      <sz val="14"/>
      <color theme="1"/>
      <name val="Calibri"/>
      <family val="2"/>
      <scheme val="minor"/>
    </font>
    <font>
      <sz val="11"/>
      <color theme="1"/>
      <name val="Calibri"/>
      <family val="2"/>
    </font>
    <font>
      <vertAlign val="subscript"/>
      <sz val="11"/>
      <color theme="1"/>
      <name val="Calibri"/>
      <family val="2"/>
    </font>
    <font>
      <vertAlign val="superscript"/>
      <sz val="12"/>
      <color theme="1"/>
      <name val="Calibri"/>
      <family val="2"/>
      <scheme val="minor"/>
    </font>
    <font>
      <sz val="12"/>
      <color theme="4"/>
      <name val="Calibri"/>
      <family val="2"/>
      <scheme val="minor"/>
    </font>
    <font>
      <vertAlign val="superscript"/>
      <sz val="12"/>
      <color theme="4"/>
      <name val="Calibri"/>
      <family val="2"/>
      <scheme val="minor"/>
    </font>
    <font>
      <b/>
      <sz val="11"/>
      <color theme="1"/>
      <name val="Calibri"/>
      <family val="2"/>
    </font>
    <font>
      <b/>
      <sz val="11"/>
      <color rgb="FF1F497D"/>
      <name val="Calibri"/>
      <family val="2"/>
    </font>
    <font>
      <sz val="14"/>
      <color theme="1"/>
      <name val="Calibri"/>
      <family val="2"/>
      <scheme val="minor"/>
    </font>
    <font>
      <vertAlign val="subscript"/>
      <sz val="14"/>
      <color theme="1"/>
      <name val="Calibri"/>
      <family val="2"/>
    </font>
    <font>
      <sz val="14"/>
      <color theme="1"/>
      <name val="Calibri"/>
      <family val="2"/>
    </font>
    <font>
      <vertAlign val="subscript"/>
      <sz val="14"/>
      <color theme="1"/>
      <name val="Calibri"/>
      <family val="2"/>
      <scheme val="minor"/>
    </font>
    <font>
      <vertAlign val="superscript"/>
      <sz val="14"/>
      <color theme="1"/>
      <name val="Calibri"/>
      <family val="2"/>
      <scheme val="minor"/>
    </font>
    <font>
      <b/>
      <sz val="14"/>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cellStyleXfs>
  <cellXfs count="41">
    <xf numFmtId="0" fontId="0" fillId="0" borderId="0" xfId="0"/>
    <xf numFmtId="1" fontId="0" fillId="0" borderId="0" xfId="0" applyNumberFormat="1" applyAlignment="1">
      <alignment horizontal="center"/>
    </xf>
    <xf numFmtId="0" fontId="0" fillId="0" borderId="0" xfId="0" applyAlignment="1">
      <alignment horizontal="center"/>
    </xf>
    <xf numFmtId="0" fontId="3" fillId="0" borderId="0" xfId="0" applyFont="1" applyAlignment="1">
      <alignment vertical="center"/>
    </xf>
    <xf numFmtId="0" fontId="5" fillId="0" borderId="0" xfId="0" applyFont="1" applyAlignment="1">
      <alignment vertical="center"/>
    </xf>
    <xf numFmtId="0" fontId="9" fillId="0" borderId="0" xfId="0" applyFont="1"/>
    <xf numFmtId="0" fontId="10" fillId="0" borderId="0" xfId="0" applyFont="1"/>
    <xf numFmtId="0" fontId="11" fillId="0" borderId="0" xfId="0" applyFont="1"/>
    <xf numFmtId="0" fontId="12" fillId="0" borderId="0" xfId="0" applyFont="1" applyAlignment="1">
      <alignment vertical="center"/>
    </xf>
    <xf numFmtId="0" fontId="0" fillId="0" borderId="0" xfId="0" applyAlignment="1">
      <alignment horizontal="right"/>
    </xf>
    <xf numFmtId="0" fontId="0" fillId="0" borderId="1" xfId="0" applyBorder="1" applyAlignment="1">
      <alignment horizontal="right"/>
    </xf>
    <xf numFmtId="0" fontId="0" fillId="0" borderId="1" xfId="0" applyBorder="1"/>
    <xf numFmtId="0" fontId="15" fillId="0" borderId="0" xfId="0" applyFont="1"/>
    <xf numFmtId="0" fontId="0" fillId="0" borderId="0" xfId="0" applyFill="1" applyBorder="1" applyAlignment="1">
      <alignment horizontal="right"/>
    </xf>
    <xf numFmtId="164" fontId="0" fillId="0" borderId="0" xfId="0" applyNumberFormat="1" applyAlignment="1">
      <alignment horizontal="center"/>
    </xf>
    <xf numFmtId="0" fontId="0" fillId="0" borderId="1" xfId="0" applyFill="1" applyBorder="1" applyAlignment="1">
      <alignment horizontal="right"/>
    </xf>
    <xf numFmtId="164" fontId="0" fillId="0" borderId="1" xfId="0" applyNumberFormat="1" applyBorder="1" applyAlignment="1">
      <alignment horizontal="center"/>
    </xf>
    <xf numFmtId="0" fontId="0" fillId="0" borderId="0" xfId="0" applyFill="1"/>
    <xf numFmtId="0" fontId="11" fillId="0" borderId="0" xfId="0" applyFont="1" applyFill="1"/>
    <xf numFmtId="164" fontId="0" fillId="0" borderId="1" xfId="0" applyNumberFormat="1" applyFill="1" applyBorder="1" applyAlignment="1">
      <alignment horizontal="center"/>
    </xf>
    <xf numFmtId="165" fontId="0" fillId="0" borderId="1" xfId="0" applyNumberFormat="1" applyFill="1" applyBorder="1" applyAlignment="1">
      <alignment horizontal="center"/>
    </xf>
    <xf numFmtId="2" fontId="0" fillId="0" borderId="1" xfId="0" applyNumberFormat="1" applyFill="1" applyBorder="1" applyAlignment="1">
      <alignment horizontal="center"/>
    </xf>
    <xf numFmtId="165" fontId="0" fillId="0" borderId="0" xfId="0" applyNumberFormat="1"/>
    <xf numFmtId="169" fontId="0" fillId="0" borderId="0" xfId="0" applyNumberFormat="1"/>
    <xf numFmtId="0" fontId="12" fillId="0" borderId="0" xfId="0" applyFont="1" applyFill="1" applyAlignment="1">
      <alignment vertical="center"/>
    </xf>
    <xf numFmtId="0" fontId="18" fillId="0" borderId="0" xfId="0" applyFont="1" applyFill="1" applyAlignment="1">
      <alignment vertical="center"/>
    </xf>
    <xf numFmtId="0" fontId="9" fillId="0" borderId="0" xfId="0" applyFont="1" applyFill="1"/>
    <xf numFmtId="0" fontId="0" fillId="0" borderId="0" xfId="0" applyFill="1" applyAlignment="1">
      <alignment horizontal="right"/>
    </xf>
    <xf numFmtId="0" fontId="19" fillId="0" borderId="0" xfId="0" applyFont="1" applyFill="1" applyAlignment="1">
      <alignment horizontal="right"/>
    </xf>
    <xf numFmtId="0" fontId="19" fillId="0" borderId="0" xfId="0" applyFont="1" applyFill="1"/>
    <xf numFmtId="0" fontId="19" fillId="0" borderId="1" xfId="0" applyFont="1" applyFill="1" applyBorder="1" applyAlignment="1">
      <alignment horizontal="right"/>
    </xf>
    <xf numFmtId="0" fontId="19" fillId="0" borderId="1" xfId="0" applyFont="1" applyFill="1" applyBorder="1"/>
    <xf numFmtId="164" fontId="19" fillId="0" borderId="1" xfId="0" applyNumberFormat="1" applyFont="1" applyFill="1" applyBorder="1" applyAlignment="1">
      <alignment horizontal="center"/>
    </xf>
    <xf numFmtId="0" fontId="19" fillId="0" borderId="0" xfId="0" applyFont="1" applyFill="1" applyBorder="1" applyAlignment="1">
      <alignment horizontal="right"/>
    </xf>
    <xf numFmtId="164" fontId="19" fillId="0" borderId="0" xfId="0" applyNumberFormat="1" applyFont="1" applyFill="1" applyAlignment="1">
      <alignment horizontal="center"/>
    </xf>
    <xf numFmtId="0" fontId="19" fillId="0" borderId="1" xfId="0" applyNumberFormat="1" applyFont="1" applyFill="1" applyBorder="1" applyAlignment="1">
      <alignment horizontal="center"/>
    </xf>
    <xf numFmtId="2" fontId="19" fillId="0" borderId="1" xfId="0" applyNumberFormat="1" applyFont="1" applyFill="1" applyBorder="1" applyAlignment="1">
      <alignment horizontal="center"/>
    </xf>
    <xf numFmtId="165" fontId="19" fillId="0" borderId="1" xfId="0" applyNumberFormat="1" applyFont="1" applyFill="1" applyBorder="1" applyAlignment="1">
      <alignment horizontal="center"/>
    </xf>
    <xf numFmtId="0" fontId="21" fillId="0" borderId="0" xfId="0" applyFont="1" applyFill="1" applyAlignment="1">
      <alignment vertical="center"/>
    </xf>
    <xf numFmtId="168" fontId="19" fillId="0" borderId="1" xfId="0" applyNumberFormat="1" applyFont="1" applyFill="1" applyBorder="1" applyAlignment="1">
      <alignment horizontal="center"/>
    </xf>
    <xf numFmtId="0" fontId="24" fillId="0" borderId="0" xfId="0" applyFont="1" applyFill="1"/>
  </cellXfs>
  <cellStyles count="17">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752475</xdr:colOff>
      <xdr:row>52</xdr:row>
      <xdr:rowOff>57151</xdr:rowOff>
    </xdr:from>
    <xdr:to>
      <xdr:col>12</xdr:col>
      <xdr:colOff>123825</xdr:colOff>
      <xdr:row>58</xdr:row>
      <xdr:rowOff>19051</xdr:rowOff>
    </xdr:to>
    <xdr:sp macro="" textlink="">
      <xdr:nvSpPr>
        <xdr:cNvPr id="2" name="TextBox 1"/>
        <xdr:cNvSpPr txBox="1"/>
      </xdr:nvSpPr>
      <xdr:spPr>
        <a:xfrm>
          <a:off x="6219825" y="11782426"/>
          <a:ext cx="497205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A two-tailed test is more stringent than one-tailed test. Since M</a:t>
          </a:r>
          <a:r>
            <a:rPr lang="en-US" sz="1100" baseline="-25000">
              <a:solidFill>
                <a:schemeClr val="dk1"/>
              </a:solidFill>
              <a:effectLst/>
              <a:latin typeface="+mn-lt"/>
              <a:ea typeface="+mn-ea"/>
              <a:cs typeface="+mn-cs"/>
            </a:rPr>
            <a:t>1</a:t>
          </a:r>
          <a:r>
            <a:rPr lang="en-US" sz="1100">
              <a:solidFill>
                <a:schemeClr val="dk1"/>
              </a:solidFill>
              <a:effectLst/>
              <a:latin typeface="+mn-lt"/>
              <a:ea typeface="+mn-ea"/>
              <a:cs typeface="+mn-cs"/>
            </a:rPr>
            <a:t> &gt; M</a:t>
          </a:r>
          <a:r>
            <a:rPr lang="en-US" sz="1100" baseline="-25000">
              <a:solidFill>
                <a:schemeClr val="dk1"/>
              </a:solidFill>
              <a:effectLst/>
              <a:latin typeface="+mn-lt"/>
              <a:ea typeface="+mn-ea"/>
              <a:cs typeface="+mn-cs"/>
            </a:rPr>
            <a:t>2</a:t>
          </a:r>
          <a:r>
            <a:rPr lang="en-US" sz="1100">
              <a:solidFill>
                <a:schemeClr val="dk1"/>
              </a:solidFill>
              <a:effectLst/>
              <a:latin typeface="+mn-lt"/>
              <a:ea typeface="+mn-ea"/>
              <a:cs typeface="+mn-cs"/>
            </a:rPr>
            <a:t> and t &gt; 0, then the hypothesis test indicates that the test prep program worked  in increasing score on a standardized test </a:t>
          </a:r>
          <a:r>
            <a:rPr lang="en-US" sz="1100" i="1">
              <a:solidFill>
                <a:schemeClr val="dk1"/>
              </a:solidFill>
              <a:effectLst/>
              <a:latin typeface="+mn-lt"/>
              <a:ea typeface="+mn-ea"/>
              <a:cs typeface="+mn-cs"/>
            </a:rPr>
            <a:t>t(18) = 3.11</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p &lt; 0.05</a:t>
          </a:r>
          <a:r>
            <a:rPr lang="en-US" sz="1100">
              <a:solidFill>
                <a:schemeClr val="dk1"/>
              </a:solidFill>
              <a:effectLst/>
              <a:latin typeface="+mn-lt"/>
              <a:ea typeface="+mn-ea"/>
              <a:cs typeface="+mn-cs"/>
            </a:rPr>
            <a:t>.</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The prep program have a large effect on the students’ test scores, </a:t>
          </a:r>
          <a:r>
            <a:rPr lang="en-US" sz="1100" i="1">
              <a:solidFill>
                <a:schemeClr val="dk1"/>
              </a:solidFill>
              <a:effectLst/>
              <a:latin typeface="+mn-lt"/>
              <a:ea typeface="+mn-ea"/>
              <a:cs typeface="+mn-cs"/>
            </a:rPr>
            <a:t>d = 1.39</a:t>
          </a:r>
          <a:r>
            <a:rPr lang="en-US" sz="1100">
              <a:solidFill>
                <a:schemeClr val="dk1"/>
              </a:solidFill>
              <a:effectLst/>
              <a:latin typeface="+mn-lt"/>
              <a:ea typeface="+mn-ea"/>
              <a:cs typeface="+mn-cs"/>
            </a:rPr>
            <a:t>.</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752475</xdr:colOff>
      <xdr:row>52</xdr:row>
      <xdr:rowOff>57151</xdr:rowOff>
    </xdr:from>
    <xdr:to>
      <xdr:col>14</xdr:col>
      <xdr:colOff>123825</xdr:colOff>
      <xdr:row>58</xdr:row>
      <xdr:rowOff>19051</xdr:rowOff>
    </xdr:to>
    <xdr:sp macro="" textlink="">
      <xdr:nvSpPr>
        <xdr:cNvPr id="2" name="TextBox 1"/>
        <xdr:cNvSpPr txBox="1"/>
      </xdr:nvSpPr>
      <xdr:spPr>
        <a:xfrm>
          <a:off x="6219825" y="11706226"/>
          <a:ext cx="4972050" cy="11620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There is a significant difference in education level between the males and the females in the sample</a:t>
          </a:r>
          <a:r>
            <a:rPr lang="en-US" sz="1100" i="1">
              <a:solidFill>
                <a:schemeClr val="dk1"/>
              </a:solidFill>
              <a:effectLst/>
              <a:latin typeface="+mn-lt"/>
              <a:ea typeface="+mn-ea"/>
              <a:cs typeface="+mn-cs"/>
            </a:rPr>
            <a:t>, t = 2.048</a:t>
          </a:r>
          <a:r>
            <a:rPr lang="en-US" sz="1100">
              <a:solidFill>
                <a:schemeClr val="dk1"/>
              </a:solidFill>
              <a:effectLst/>
              <a:latin typeface="+mn-lt"/>
              <a:ea typeface="+mn-ea"/>
              <a:cs typeface="+mn-cs"/>
            </a:rPr>
            <a:t>, </a:t>
          </a:r>
          <a:r>
            <a:rPr lang="en-US" sz="1100" i="1">
              <a:solidFill>
                <a:schemeClr val="dk1"/>
              </a:solidFill>
              <a:effectLst/>
              <a:latin typeface="+mn-lt"/>
              <a:ea typeface="+mn-ea"/>
              <a:cs typeface="+mn-cs"/>
            </a:rPr>
            <a:t>p &lt; 0.10</a:t>
          </a:r>
          <a:r>
            <a:rPr lang="en-US" sz="1100">
              <a:solidFill>
                <a:schemeClr val="dk1"/>
              </a:solidFill>
              <a:effectLst/>
              <a:latin typeface="+mn-lt"/>
              <a:ea typeface="+mn-ea"/>
              <a:cs typeface="+mn-cs"/>
            </a:rPr>
            <a:t>. The males (M</a:t>
          </a:r>
          <a:r>
            <a:rPr lang="en-US" sz="1100" baseline="-25000">
              <a:solidFill>
                <a:schemeClr val="dk1"/>
              </a:solidFill>
              <a:effectLst/>
              <a:latin typeface="+mn-lt"/>
              <a:ea typeface="+mn-ea"/>
              <a:cs typeface="+mn-cs"/>
            </a:rPr>
            <a:t>1</a:t>
          </a:r>
          <a:r>
            <a:rPr lang="en-US" sz="1100">
              <a:solidFill>
                <a:schemeClr val="dk1"/>
              </a:solidFill>
              <a:effectLst/>
              <a:latin typeface="+mn-lt"/>
              <a:ea typeface="+mn-ea"/>
              <a:cs typeface="+mn-cs"/>
            </a:rPr>
            <a:t> = 15) have greater number of years of formal schooling than females    (M</a:t>
          </a:r>
          <a:r>
            <a:rPr lang="en-US" sz="1100" baseline="-25000">
              <a:solidFill>
                <a:schemeClr val="dk1"/>
              </a:solidFill>
              <a:effectLst/>
              <a:latin typeface="+mn-lt"/>
              <a:ea typeface="+mn-ea"/>
              <a:cs typeface="+mn-cs"/>
            </a:rPr>
            <a:t>2</a:t>
          </a:r>
          <a:r>
            <a:rPr lang="en-US" sz="1100">
              <a:solidFill>
                <a:schemeClr val="dk1"/>
              </a:solidFill>
              <a:effectLst/>
              <a:latin typeface="+mn-lt"/>
              <a:ea typeface="+mn-ea"/>
              <a:cs typeface="+mn-cs"/>
            </a:rPr>
            <a:t> = 13) in the sample.</a:t>
          </a:r>
        </a:p>
        <a:p>
          <a:endParaRPr lang="en-US" sz="1100"/>
        </a:p>
      </xdr:txBody>
    </xdr:sp>
    <xdr:clientData/>
  </xdr:twoCellAnchor>
  <xdr:twoCellAnchor>
    <xdr:from>
      <xdr:col>9</xdr:col>
      <xdr:colOff>114300</xdr:colOff>
      <xdr:row>61</xdr:row>
      <xdr:rowOff>9524</xdr:rowOff>
    </xdr:from>
    <xdr:to>
      <xdr:col>14</xdr:col>
      <xdr:colOff>352425</xdr:colOff>
      <xdr:row>70</xdr:row>
      <xdr:rowOff>142874</xdr:rowOff>
    </xdr:to>
    <xdr:sp macro="" textlink="">
      <xdr:nvSpPr>
        <xdr:cNvPr id="3" name="TextBox 2"/>
        <xdr:cNvSpPr txBox="1"/>
      </xdr:nvSpPr>
      <xdr:spPr>
        <a:xfrm>
          <a:off x="7743825" y="13458824"/>
          <a:ext cx="4476750" cy="19335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The “pooled standard deviation” is necessary because it is used as an estimate of the population standard deviation when variances from two separate samples can be assumed equal reasonably. We need to estimate the population variance from two separate samples by getting the average of the two sample variances such that the larger sample carries more weight in determining the final value.</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abSelected="1" workbookViewId="0">
      <selection activeCell="C13" sqref="C13"/>
    </sheetView>
  </sheetViews>
  <sheetFormatPr defaultColWidth="11.125" defaultRowHeight="15.75" x14ac:dyDescent="0.25"/>
  <cols>
    <col min="1" max="1" width="12.875" customWidth="1"/>
    <col min="4" max="4" width="14.375" customWidth="1"/>
    <col min="8" max="8" width="17.875" customWidth="1"/>
  </cols>
  <sheetData>
    <row r="1" spans="1:9" ht="21" x14ac:dyDescent="0.35">
      <c r="A1" t="s">
        <v>20</v>
      </c>
      <c r="B1" t="s">
        <v>21</v>
      </c>
      <c r="C1" s="12" t="s">
        <v>46</v>
      </c>
      <c r="D1" t="s">
        <v>22</v>
      </c>
      <c r="E1" t="s">
        <v>21</v>
      </c>
      <c r="F1" s="12" t="s">
        <v>47</v>
      </c>
      <c r="H1" s="6" t="s">
        <v>26</v>
      </c>
    </row>
    <row r="2" spans="1:9" ht="18.75" x14ac:dyDescent="0.3">
      <c r="A2" t="s">
        <v>0</v>
      </c>
      <c r="B2">
        <v>84</v>
      </c>
      <c r="C2" s="12">
        <f>B2^2</f>
        <v>7056</v>
      </c>
      <c r="D2" t="s">
        <v>10</v>
      </c>
      <c r="E2">
        <v>76</v>
      </c>
      <c r="F2" s="12">
        <f>E2^2</f>
        <v>5776</v>
      </c>
      <c r="H2" s="7" t="s">
        <v>27</v>
      </c>
    </row>
    <row r="3" spans="1:9" x14ac:dyDescent="0.25">
      <c r="A3" t="s">
        <v>1</v>
      </c>
      <c r="B3">
        <v>80</v>
      </c>
      <c r="C3" s="12">
        <f t="shared" ref="C3:C11" si="0">B3^2</f>
        <v>6400</v>
      </c>
      <c r="D3" t="s">
        <v>11</v>
      </c>
      <c r="E3">
        <v>73</v>
      </c>
      <c r="F3" s="12">
        <f t="shared" ref="F3:F11" si="1">E3^2</f>
        <v>5329</v>
      </c>
      <c r="H3" s="3" t="s">
        <v>28</v>
      </c>
    </row>
    <row r="4" spans="1:9" x14ac:dyDescent="0.25">
      <c r="A4" t="s">
        <v>2</v>
      </c>
      <c r="B4">
        <v>87</v>
      </c>
      <c r="C4" s="12">
        <f t="shared" si="0"/>
        <v>7569</v>
      </c>
      <c r="D4" t="s">
        <v>12</v>
      </c>
      <c r="E4">
        <v>82</v>
      </c>
      <c r="F4" s="12">
        <f t="shared" si="1"/>
        <v>6724</v>
      </c>
      <c r="H4" s="3" t="s">
        <v>29</v>
      </c>
    </row>
    <row r="5" spans="1:9" x14ac:dyDescent="0.25">
      <c r="A5" t="s">
        <v>3</v>
      </c>
      <c r="B5">
        <v>90</v>
      </c>
      <c r="C5" s="12">
        <f t="shared" si="0"/>
        <v>8100</v>
      </c>
      <c r="D5" t="s">
        <v>13</v>
      </c>
      <c r="E5">
        <v>80</v>
      </c>
      <c r="F5" s="12">
        <f t="shared" si="1"/>
        <v>6400</v>
      </c>
      <c r="H5" s="4"/>
    </row>
    <row r="6" spans="1:9" ht="18.75" x14ac:dyDescent="0.3">
      <c r="A6" t="s">
        <v>4</v>
      </c>
      <c r="B6">
        <v>77</v>
      </c>
      <c r="C6" s="12">
        <f t="shared" si="0"/>
        <v>5929</v>
      </c>
      <c r="D6" t="s">
        <v>14</v>
      </c>
      <c r="E6">
        <v>72</v>
      </c>
      <c r="F6" s="12">
        <f t="shared" si="1"/>
        <v>5184</v>
      </c>
      <c r="H6" s="7" t="s">
        <v>30</v>
      </c>
    </row>
    <row r="7" spans="1:9" x14ac:dyDescent="0.25">
      <c r="A7" t="s">
        <v>5</v>
      </c>
      <c r="B7">
        <v>80</v>
      </c>
      <c r="C7" s="12">
        <f t="shared" si="0"/>
        <v>6400</v>
      </c>
      <c r="D7" t="s">
        <v>15</v>
      </c>
      <c r="E7">
        <v>77</v>
      </c>
      <c r="F7" s="12">
        <f t="shared" si="1"/>
        <v>5929</v>
      </c>
      <c r="H7" s="5" t="s">
        <v>31</v>
      </c>
    </row>
    <row r="8" spans="1:9" ht="18.75" x14ac:dyDescent="0.35">
      <c r="A8" t="s">
        <v>6</v>
      </c>
      <c r="B8">
        <v>82</v>
      </c>
      <c r="C8" s="12">
        <f t="shared" si="0"/>
        <v>6724</v>
      </c>
      <c r="D8" t="s">
        <v>16</v>
      </c>
      <c r="E8">
        <v>80</v>
      </c>
      <c r="F8" s="12">
        <f t="shared" si="1"/>
        <v>6400</v>
      </c>
      <c r="H8" t="s">
        <v>38</v>
      </c>
    </row>
    <row r="9" spans="1:9" ht="18.75" x14ac:dyDescent="0.35">
      <c r="A9" t="s">
        <v>7</v>
      </c>
      <c r="B9">
        <v>86</v>
      </c>
      <c r="C9" s="12">
        <f t="shared" si="0"/>
        <v>7396</v>
      </c>
      <c r="D9" t="s">
        <v>17</v>
      </c>
      <c r="E9">
        <v>68</v>
      </c>
      <c r="F9" s="12">
        <f t="shared" si="1"/>
        <v>4624</v>
      </c>
      <c r="H9" t="s">
        <v>37</v>
      </c>
    </row>
    <row r="10" spans="1:9" x14ac:dyDescent="0.25">
      <c r="A10" t="s">
        <v>8</v>
      </c>
      <c r="B10">
        <v>81</v>
      </c>
      <c r="C10" s="12">
        <f t="shared" si="0"/>
        <v>6561</v>
      </c>
      <c r="D10" t="s">
        <v>18</v>
      </c>
      <c r="E10">
        <v>80</v>
      </c>
      <c r="F10" s="12">
        <f t="shared" si="1"/>
        <v>6400</v>
      </c>
    </row>
    <row r="11" spans="1:9" x14ac:dyDescent="0.25">
      <c r="A11" t="s">
        <v>9</v>
      </c>
      <c r="B11">
        <v>83</v>
      </c>
      <c r="C11" s="12">
        <f t="shared" si="0"/>
        <v>6889</v>
      </c>
      <c r="D11" t="s">
        <v>19</v>
      </c>
      <c r="E11">
        <v>82</v>
      </c>
      <c r="F11" s="12">
        <f t="shared" si="1"/>
        <v>6724</v>
      </c>
      <c r="H11" s="5" t="s">
        <v>32</v>
      </c>
    </row>
    <row r="12" spans="1:9" ht="18" x14ac:dyDescent="0.25">
      <c r="H12" s="8" t="s">
        <v>33</v>
      </c>
    </row>
    <row r="13" spans="1:9" ht="18" x14ac:dyDescent="0.25">
      <c r="A13" t="s">
        <v>35</v>
      </c>
      <c r="B13">
        <f>SUM(B2:B11)</f>
        <v>830</v>
      </c>
      <c r="C13">
        <f>SUM(C2:C12)</f>
        <v>69024</v>
      </c>
      <c r="D13" t="s">
        <v>35</v>
      </c>
      <c r="E13">
        <f>SUM(E2:E11)</f>
        <v>770</v>
      </c>
      <c r="F13" s="12">
        <f>SUM(F2:F11)</f>
        <v>59490</v>
      </c>
      <c r="H13" s="8" t="s">
        <v>34</v>
      </c>
    </row>
    <row r="14" spans="1:9" x14ac:dyDescent="0.25">
      <c r="A14" t="s">
        <v>36</v>
      </c>
      <c r="B14">
        <f>B13/10</f>
        <v>83</v>
      </c>
      <c r="D14" t="s">
        <v>36</v>
      </c>
      <c r="E14">
        <f>E13/10</f>
        <v>77</v>
      </c>
    </row>
    <row r="15" spans="1:9" ht="18.75" x14ac:dyDescent="0.3">
      <c r="H15" s="7" t="s">
        <v>39</v>
      </c>
    </row>
    <row r="16" spans="1:9" ht="18.75" x14ac:dyDescent="0.35">
      <c r="H16" s="9" t="s">
        <v>40</v>
      </c>
      <c r="I16">
        <f>AVERAGE($B$2:$B$11)</f>
        <v>83</v>
      </c>
    </row>
    <row r="17" spans="7:10" ht="18.75" x14ac:dyDescent="0.35">
      <c r="H17" s="9" t="s">
        <v>41</v>
      </c>
      <c r="I17">
        <f>AVERAGE($E$2:$E$11)</f>
        <v>77</v>
      </c>
    </row>
    <row r="19" spans="7:10" ht="18.75" x14ac:dyDescent="0.3">
      <c r="H19" s="7" t="s">
        <v>42</v>
      </c>
    </row>
    <row r="20" spans="7:10" ht="18.75" x14ac:dyDescent="0.35">
      <c r="H20" s="10" t="s">
        <v>43</v>
      </c>
      <c r="I20" s="11">
        <f>COUNT(B2:$B$11)-1</f>
        <v>9</v>
      </c>
    </row>
    <row r="21" spans="7:10" ht="18.75" x14ac:dyDescent="0.35">
      <c r="H21" s="10" t="s">
        <v>44</v>
      </c>
      <c r="I21" s="11">
        <f>COUNT(E2:$E$11)-1</f>
        <v>9</v>
      </c>
    </row>
    <row r="22" spans="7:10" ht="18.75" x14ac:dyDescent="0.35">
      <c r="H22" s="10" t="s">
        <v>45</v>
      </c>
      <c r="I22" s="11">
        <f>I20+I21</f>
        <v>18</v>
      </c>
    </row>
    <row r="24" spans="7:10" ht="18.75" x14ac:dyDescent="0.3">
      <c r="H24" s="7" t="s">
        <v>48</v>
      </c>
    </row>
    <row r="25" spans="7:10" ht="19.5" x14ac:dyDescent="0.35">
      <c r="H25" s="15" t="s">
        <v>49</v>
      </c>
      <c r="I25" s="16">
        <f>_xlfn.VAR.S($B$2:$B$11)</f>
        <v>14.888888888888889</v>
      </c>
    </row>
    <row r="26" spans="7:10" ht="19.5" x14ac:dyDescent="0.35">
      <c r="H26" s="15" t="s">
        <v>50</v>
      </c>
      <c r="I26" s="16">
        <f>_xlfn.VAR.S($E$2:$E$11)</f>
        <v>22.222222222222221</v>
      </c>
    </row>
    <row r="27" spans="7:10" x14ac:dyDescent="0.25">
      <c r="H27" s="13"/>
      <c r="I27" s="14"/>
    </row>
    <row r="28" spans="7:10" ht="18.75" x14ac:dyDescent="0.3">
      <c r="H28" s="7" t="s">
        <v>51</v>
      </c>
    </row>
    <row r="29" spans="7:10" ht="19.5" x14ac:dyDescent="0.35">
      <c r="H29" s="15" t="s">
        <v>52</v>
      </c>
      <c r="I29" s="16">
        <f>(9*_xlfn.VAR.S(B2:B11)+9*_xlfn.VAR.S(E2:E11))/18</f>
        <v>18.555555555555557</v>
      </c>
    </row>
    <row r="30" spans="7:10" x14ac:dyDescent="0.25">
      <c r="G30" s="17"/>
      <c r="H30" s="17"/>
      <c r="I30" s="17"/>
      <c r="J30" s="17"/>
    </row>
    <row r="31" spans="7:10" ht="18.75" x14ac:dyDescent="0.3">
      <c r="G31" s="17"/>
      <c r="H31" s="18" t="s">
        <v>53</v>
      </c>
      <c r="I31" s="17"/>
      <c r="J31" s="17"/>
    </row>
    <row r="32" spans="7:10" ht="19.5" x14ac:dyDescent="0.35">
      <c r="G32" s="17"/>
      <c r="H32" s="15" t="s">
        <v>54</v>
      </c>
      <c r="I32" s="19">
        <f>$I$29/COUNT($B$2:$B$11)</f>
        <v>1.8555555555555556</v>
      </c>
      <c r="J32" s="17"/>
    </row>
    <row r="33" spans="7:10" ht="19.5" x14ac:dyDescent="0.35">
      <c r="G33" s="17"/>
      <c r="H33" s="15" t="s">
        <v>55</v>
      </c>
      <c r="I33" s="19">
        <f>$I$29/COUNT($E$2:$E$11)</f>
        <v>1.8555555555555556</v>
      </c>
      <c r="J33" s="17"/>
    </row>
    <row r="34" spans="7:10" x14ac:dyDescent="0.25">
      <c r="G34" s="17"/>
      <c r="H34" s="17"/>
      <c r="I34" s="17"/>
      <c r="J34" s="17"/>
    </row>
    <row r="35" spans="7:10" ht="18.75" x14ac:dyDescent="0.3">
      <c r="H35" s="18" t="s">
        <v>56</v>
      </c>
      <c r="I35" s="17"/>
    </row>
    <row r="36" spans="7:10" ht="19.5" x14ac:dyDescent="0.35">
      <c r="H36" s="15" t="s">
        <v>57</v>
      </c>
      <c r="I36" s="19">
        <f>SQRT(I32+I33)</f>
        <v>1.9264244369066521</v>
      </c>
    </row>
    <row r="38" spans="7:10" ht="18.75" x14ac:dyDescent="0.3">
      <c r="H38" s="18" t="s">
        <v>58</v>
      </c>
      <c r="I38" s="17"/>
    </row>
    <row r="39" spans="7:10" ht="18" x14ac:dyDescent="0.25">
      <c r="H39" s="15" t="s">
        <v>59</v>
      </c>
      <c r="I39" s="21">
        <f>(($I$16-$I$17)-0)/$I$36</f>
        <v>3.114578430926922</v>
      </c>
    </row>
    <row r="41" spans="7:10" ht="18.75" x14ac:dyDescent="0.3">
      <c r="H41" s="18" t="s">
        <v>60</v>
      </c>
      <c r="I41" s="17"/>
    </row>
    <row r="42" spans="7:10" x14ac:dyDescent="0.25">
      <c r="H42" s="15" t="s">
        <v>61</v>
      </c>
      <c r="I42" s="20">
        <f>-TINV(0.05,18)</f>
        <v>-2.1009220402410378</v>
      </c>
      <c r="J42" s="20">
        <f>TINV(0.05,18)</f>
        <v>2.1009220402410378</v>
      </c>
    </row>
    <row r="44" spans="7:10" ht="18.75" x14ac:dyDescent="0.3">
      <c r="H44" s="18" t="s">
        <v>62</v>
      </c>
    </row>
    <row r="45" spans="7:10" x14ac:dyDescent="0.25">
      <c r="H45" s="8" t="s">
        <v>63</v>
      </c>
    </row>
    <row r="47" spans="7:10" ht="18.75" x14ac:dyDescent="0.3">
      <c r="H47" s="18" t="s">
        <v>64</v>
      </c>
      <c r="I47" s="17"/>
    </row>
    <row r="48" spans="7:10" ht="19.5" x14ac:dyDescent="0.35">
      <c r="H48" s="15" t="s">
        <v>65</v>
      </c>
      <c r="I48" s="19">
        <f>SQRT($I$29)</f>
        <v>4.3076159944400283</v>
      </c>
    </row>
    <row r="49" spans="8:9" x14ac:dyDescent="0.25">
      <c r="H49" s="15" t="s">
        <v>66</v>
      </c>
      <c r="I49" s="21">
        <f>($I$16-$I$17)/I48</f>
        <v>1.3928818185614464</v>
      </c>
    </row>
    <row r="52" spans="8:9" ht="18.75" x14ac:dyDescent="0.3">
      <c r="H52" s="18" t="s">
        <v>67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4"/>
  <sheetViews>
    <sheetView workbookViewId="0">
      <selection activeCell="H17" sqref="H17"/>
    </sheetView>
  </sheetViews>
  <sheetFormatPr defaultColWidth="11.125" defaultRowHeight="15.75" x14ac:dyDescent="0.25"/>
  <sheetData>
    <row r="1" spans="1:15" ht="21" x14ac:dyDescent="0.35">
      <c r="A1" t="s">
        <v>23</v>
      </c>
      <c r="B1" t="s">
        <v>24</v>
      </c>
      <c r="C1" t="s">
        <v>25</v>
      </c>
      <c r="D1" s="12" t="s">
        <v>68</v>
      </c>
      <c r="E1" t="s">
        <v>23</v>
      </c>
      <c r="F1" t="s">
        <v>24</v>
      </c>
      <c r="G1" t="s">
        <v>25</v>
      </c>
      <c r="H1" s="12" t="s">
        <v>47</v>
      </c>
      <c r="J1" s="6" t="s">
        <v>69</v>
      </c>
    </row>
    <row r="2" spans="1:15" ht="18.75" x14ac:dyDescent="0.3">
      <c r="A2" s="2">
        <v>1</v>
      </c>
      <c r="B2" s="1">
        <v>1</v>
      </c>
      <c r="C2">
        <v>10</v>
      </c>
      <c r="D2" s="12">
        <f>C2^2</f>
        <v>100</v>
      </c>
      <c r="E2">
        <v>11</v>
      </c>
      <c r="F2">
        <v>2</v>
      </c>
      <c r="G2">
        <v>12</v>
      </c>
      <c r="H2" s="12">
        <f>G2^2</f>
        <v>144</v>
      </c>
      <c r="J2" s="18" t="s">
        <v>27</v>
      </c>
      <c r="K2" s="17"/>
      <c r="L2" s="17"/>
      <c r="M2" s="17"/>
    </row>
    <row r="3" spans="1:15" x14ac:dyDescent="0.25">
      <c r="A3" s="2">
        <v>2</v>
      </c>
      <c r="B3" s="1">
        <v>1</v>
      </c>
      <c r="C3">
        <v>13</v>
      </c>
      <c r="D3" s="12">
        <f t="shared" ref="D3:D13" si="0">C3^2</f>
        <v>169</v>
      </c>
      <c r="E3">
        <v>12</v>
      </c>
      <c r="F3">
        <v>2</v>
      </c>
      <c r="G3">
        <v>9</v>
      </c>
      <c r="H3" s="12">
        <f t="shared" ref="H3:H13" si="1">G3^2</f>
        <v>81</v>
      </c>
      <c r="J3" s="24" t="s">
        <v>70</v>
      </c>
      <c r="K3" s="17"/>
      <c r="L3" s="17"/>
      <c r="M3" s="17"/>
    </row>
    <row r="4" spans="1:15" x14ac:dyDescent="0.25">
      <c r="A4" s="2">
        <v>3</v>
      </c>
      <c r="B4" s="1">
        <v>1</v>
      </c>
      <c r="C4">
        <v>15</v>
      </c>
      <c r="D4" s="12">
        <f t="shared" si="0"/>
        <v>225</v>
      </c>
      <c r="E4">
        <v>13</v>
      </c>
      <c r="F4">
        <v>2</v>
      </c>
      <c r="G4">
        <v>13</v>
      </c>
      <c r="H4" s="12">
        <f t="shared" si="1"/>
        <v>169</v>
      </c>
      <c r="J4" s="24" t="s">
        <v>71</v>
      </c>
      <c r="K4" s="17"/>
      <c r="L4" s="17"/>
      <c r="M4" s="17"/>
      <c r="O4" s="17"/>
    </row>
    <row r="5" spans="1:15" x14ac:dyDescent="0.25">
      <c r="A5" s="2">
        <v>4</v>
      </c>
      <c r="B5" s="1">
        <v>1</v>
      </c>
      <c r="C5">
        <v>18</v>
      </c>
      <c r="D5" s="12">
        <f t="shared" si="0"/>
        <v>324</v>
      </c>
      <c r="E5">
        <v>14</v>
      </c>
      <c r="F5">
        <v>2</v>
      </c>
      <c r="G5">
        <v>13</v>
      </c>
      <c r="H5" s="12">
        <f t="shared" si="1"/>
        <v>169</v>
      </c>
      <c r="J5" s="25"/>
      <c r="K5" s="17"/>
      <c r="L5" s="17"/>
      <c r="M5" s="17"/>
    </row>
    <row r="6" spans="1:15" ht="18.75" x14ac:dyDescent="0.3">
      <c r="A6" s="2">
        <v>5</v>
      </c>
      <c r="B6" s="1">
        <v>1</v>
      </c>
      <c r="C6">
        <v>15</v>
      </c>
      <c r="D6" s="12">
        <f t="shared" si="0"/>
        <v>225</v>
      </c>
      <c r="E6">
        <v>15</v>
      </c>
      <c r="F6">
        <v>2</v>
      </c>
      <c r="G6">
        <v>10</v>
      </c>
      <c r="H6" s="12">
        <f t="shared" si="1"/>
        <v>100</v>
      </c>
      <c r="J6" s="18" t="s">
        <v>30</v>
      </c>
      <c r="K6" s="17"/>
      <c r="L6" s="17"/>
      <c r="M6" s="17"/>
      <c r="N6" s="17"/>
    </row>
    <row r="7" spans="1:15" x14ac:dyDescent="0.25">
      <c r="A7" s="2">
        <v>6</v>
      </c>
      <c r="B7" s="1">
        <v>1</v>
      </c>
      <c r="C7">
        <v>16</v>
      </c>
      <c r="D7" s="12">
        <f t="shared" si="0"/>
        <v>256</v>
      </c>
      <c r="E7">
        <v>16</v>
      </c>
      <c r="F7">
        <v>2</v>
      </c>
      <c r="G7">
        <v>14</v>
      </c>
      <c r="H7" s="12">
        <f t="shared" si="1"/>
        <v>196</v>
      </c>
      <c r="J7" s="26" t="s">
        <v>31</v>
      </c>
      <c r="K7" s="17"/>
      <c r="L7" s="17"/>
      <c r="M7" s="17"/>
      <c r="N7" s="17"/>
    </row>
    <row r="8" spans="1:15" ht="18.75" x14ac:dyDescent="0.35">
      <c r="A8" s="2">
        <v>7</v>
      </c>
      <c r="B8" s="1">
        <v>1</v>
      </c>
      <c r="C8">
        <v>16</v>
      </c>
      <c r="D8" s="12">
        <f t="shared" si="0"/>
        <v>256</v>
      </c>
      <c r="E8">
        <v>17</v>
      </c>
      <c r="F8">
        <v>2</v>
      </c>
      <c r="G8">
        <v>15</v>
      </c>
      <c r="H8" s="12">
        <f t="shared" si="1"/>
        <v>225</v>
      </c>
      <c r="J8" s="17" t="s">
        <v>38</v>
      </c>
      <c r="K8" s="17"/>
      <c r="L8" s="17"/>
      <c r="M8" s="17"/>
      <c r="N8" s="17"/>
    </row>
    <row r="9" spans="1:15" ht="18.75" x14ac:dyDescent="0.35">
      <c r="A9" s="2">
        <v>8</v>
      </c>
      <c r="B9" s="1">
        <v>1</v>
      </c>
      <c r="C9">
        <v>16</v>
      </c>
      <c r="D9" s="12">
        <f t="shared" si="0"/>
        <v>256</v>
      </c>
      <c r="E9">
        <v>18</v>
      </c>
      <c r="F9">
        <v>2</v>
      </c>
      <c r="G9">
        <v>11</v>
      </c>
      <c r="H9" s="12">
        <f t="shared" si="1"/>
        <v>121</v>
      </c>
      <c r="J9" s="17" t="s">
        <v>37</v>
      </c>
      <c r="K9" s="17"/>
      <c r="L9" s="17"/>
      <c r="M9" s="17"/>
      <c r="N9" s="17"/>
    </row>
    <row r="10" spans="1:15" x14ac:dyDescent="0.25">
      <c r="A10" s="2">
        <v>9</v>
      </c>
      <c r="B10" s="1">
        <v>1</v>
      </c>
      <c r="C10">
        <v>14</v>
      </c>
      <c r="D10" s="12">
        <f t="shared" si="0"/>
        <v>196</v>
      </c>
      <c r="E10">
        <v>19</v>
      </c>
      <c r="F10">
        <v>2</v>
      </c>
      <c r="G10">
        <v>16</v>
      </c>
      <c r="H10" s="12">
        <f t="shared" si="1"/>
        <v>256</v>
      </c>
      <c r="J10" s="17"/>
      <c r="K10" s="17"/>
      <c r="L10" s="17"/>
      <c r="M10" s="17"/>
      <c r="N10" s="17"/>
    </row>
    <row r="11" spans="1:15" x14ac:dyDescent="0.25">
      <c r="A11" s="2">
        <v>10</v>
      </c>
      <c r="B11" s="1">
        <v>1</v>
      </c>
      <c r="C11">
        <v>17</v>
      </c>
      <c r="D11" s="12">
        <f t="shared" si="0"/>
        <v>289</v>
      </c>
      <c r="E11">
        <v>20</v>
      </c>
      <c r="F11">
        <v>2</v>
      </c>
      <c r="G11">
        <v>15</v>
      </c>
      <c r="H11" s="12">
        <f t="shared" si="1"/>
        <v>225</v>
      </c>
      <c r="J11" s="26" t="s">
        <v>32</v>
      </c>
      <c r="K11" s="17"/>
      <c r="L11" s="17"/>
      <c r="M11" s="17"/>
      <c r="N11" s="17"/>
    </row>
    <row r="12" spans="1:15" ht="18" x14ac:dyDescent="0.25">
      <c r="B12" s="1"/>
      <c r="D12" s="12"/>
      <c r="E12">
        <v>21</v>
      </c>
      <c r="F12">
        <v>2</v>
      </c>
      <c r="G12">
        <v>16</v>
      </c>
      <c r="H12" s="12">
        <f t="shared" si="1"/>
        <v>256</v>
      </c>
      <c r="J12" s="24" t="s">
        <v>72</v>
      </c>
      <c r="K12" s="17"/>
      <c r="L12" s="17"/>
      <c r="M12" s="17"/>
      <c r="N12" s="17"/>
    </row>
    <row r="13" spans="1:15" ht="18" x14ac:dyDescent="0.25">
      <c r="B13" s="1"/>
      <c r="D13" s="12"/>
      <c r="E13">
        <v>22</v>
      </c>
      <c r="F13">
        <v>2</v>
      </c>
      <c r="G13">
        <v>12</v>
      </c>
      <c r="H13" s="12">
        <f t="shared" si="1"/>
        <v>144</v>
      </c>
      <c r="J13" s="24" t="s">
        <v>73</v>
      </c>
      <c r="K13" s="17"/>
      <c r="L13" s="17"/>
      <c r="M13" s="17"/>
      <c r="N13" s="17"/>
    </row>
    <row r="14" spans="1:15" x14ac:dyDescent="0.25">
      <c r="J14" s="17"/>
      <c r="K14" s="17"/>
      <c r="L14" s="17"/>
      <c r="M14" s="17"/>
    </row>
    <row r="15" spans="1:15" ht="18.75" x14ac:dyDescent="0.3">
      <c r="B15" t="s">
        <v>35</v>
      </c>
      <c r="C15">
        <f>SUM(C2:C11)</f>
        <v>150</v>
      </c>
      <c r="D15">
        <f>SUM(D2:D14)</f>
        <v>2296</v>
      </c>
      <c r="F15" t="s">
        <v>35</v>
      </c>
      <c r="G15">
        <f>SUM(G2:G13)</f>
        <v>156</v>
      </c>
      <c r="H15" s="12">
        <f>SUM(H2:H14)</f>
        <v>2086</v>
      </c>
      <c r="J15" s="18" t="s">
        <v>39</v>
      </c>
      <c r="K15" s="17"/>
      <c r="L15" s="17"/>
      <c r="M15" s="17"/>
    </row>
    <row r="16" spans="1:15" ht="18.75" x14ac:dyDescent="0.35">
      <c r="B16" t="s">
        <v>36</v>
      </c>
      <c r="C16">
        <f>C15/10</f>
        <v>15</v>
      </c>
      <c r="F16" t="s">
        <v>36</v>
      </c>
      <c r="G16">
        <f>G15/12</f>
        <v>13</v>
      </c>
      <c r="J16" s="27" t="s">
        <v>40</v>
      </c>
      <c r="K16" s="17">
        <f>AVERAGE($C$2:$C$11)</f>
        <v>15</v>
      </c>
      <c r="L16" s="17"/>
      <c r="M16" s="17"/>
    </row>
    <row r="17" spans="2:14" ht="20.25" x14ac:dyDescent="0.35">
      <c r="I17" s="29"/>
      <c r="J17" s="28" t="s">
        <v>76</v>
      </c>
      <c r="K17" s="29">
        <f>AVERAGE($G$2:$G$13)</f>
        <v>13</v>
      </c>
      <c r="L17" s="29"/>
      <c r="M17" s="29"/>
      <c r="N17" s="29"/>
    </row>
    <row r="18" spans="2:14" ht="18.75" x14ac:dyDescent="0.3">
      <c r="I18" s="29"/>
      <c r="J18" s="29"/>
      <c r="K18" s="29"/>
      <c r="L18" s="29"/>
      <c r="M18" s="29"/>
      <c r="N18" s="29"/>
    </row>
    <row r="19" spans="2:14" ht="18.75" x14ac:dyDescent="0.3">
      <c r="I19" s="29"/>
      <c r="J19" s="18" t="s">
        <v>42</v>
      </c>
      <c r="K19" s="29"/>
      <c r="L19" s="29"/>
      <c r="M19" s="29"/>
      <c r="N19" s="29"/>
    </row>
    <row r="20" spans="2:14" ht="20.25" x14ac:dyDescent="0.35">
      <c r="I20" s="29"/>
      <c r="J20" s="30" t="s">
        <v>77</v>
      </c>
      <c r="K20" s="31">
        <f>COUNT($C2:C$11)-1</f>
        <v>9</v>
      </c>
      <c r="L20" s="29"/>
      <c r="M20" s="29"/>
      <c r="N20" s="29"/>
    </row>
    <row r="21" spans="2:14" ht="20.25" x14ac:dyDescent="0.35">
      <c r="B21" s="23"/>
      <c r="I21" s="29"/>
      <c r="J21" s="30" t="s">
        <v>78</v>
      </c>
      <c r="K21" s="31">
        <f>COUNT($G2:G$13)-1</f>
        <v>11</v>
      </c>
      <c r="L21" s="29"/>
      <c r="M21" s="29"/>
      <c r="N21" s="29"/>
    </row>
    <row r="22" spans="2:14" ht="20.25" x14ac:dyDescent="0.35">
      <c r="B22" s="22"/>
      <c r="I22" s="29"/>
      <c r="J22" s="30" t="s">
        <v>79</v>
      </c>
      <c r="K22" s="31">
        <f>K20+K21</f>
        <v>20</v>
      </c>
      <c r="L22" s="29"/>
      <c r="M22" s="29"/>
      <c r="N22" s="29"/>
    </row>
    <row r="23" spans="2:14" ht="18.75" x14ac:dyDescent="0.3">
      <c r="B23" s="22"/>
      <c r="C23" s="22"/>
      <c r="D23" s="22"/>
      <c r="I23" s="29"/>
      <c r="J23" s="29"/>
      <c r="K23" s="29"/>
      <c r="L23" s="29"/>
      <c r="M23" s="29"/>
      <c r="N23" s="29"/>
    </row>
    <row r="24" spans="2:14" ht="18.75" x14ac:dyDescent="0.3">
      <c r="I24" s="29"/>
      <c r="J24" s="18" t="s">
        <v>48</v>
      </c>
      <c r="K24" s="29"/>
      <c r="L24" s="29"/>
      <c r="M24" s="29"/>
      <c r="N24" s="29"/>
    </row>
    <row r="25" spans="2:14" ht="21.75" x14ac:dyDescent="0.35">
      <c r="I25" s="29"/>
      <c r="J25" s="30" t="s">
        <v>80</v>
      </c>
      <c r="K25" s="32">
        <f>_xlfn.VAR.S($C$2:$C$11)</f>
        <v>5.1111111111111107</v>
      </c>
      <c r="L25" s="29"/>
      <c r="M25" s="29"/>
      <c r="N25" s="29"/>
    </row>
    <row r="26" spans="2:14" ht="21.75" x14ac:dyDescent="0.35">
      <c r="I26" s="29"/>
      <c r="J26" s="30" t="s">
        <v>81</v>
      </c>
      <c r="K26" s="32">
        <f>_xlfn.VAR.S($G$2:$G$13)</f>
        <v>5.2727272727272725</v>
      </c>
      <c r="L26" s="29"/>
      <c r="M26" s="29"/>
      <c r="N26" s="29"/>
    </row>
    <row r="27" spans="2:14" ht="18.75" x14ac:dyDescent="0.3">
      <c r="I27" s="29"/>
      <c r="J27" s="33"/>
      <c r="K27" s="34"/>
      <c r="L27" s="29"/>
      <c r="M27" s="29"/>
      <c r="N27" s="29"/>
    </row>
    <row r="28" spans="2:14" ht="18.75" x14ac:dyDescent="0.3">
      <c r="I28" s="29"/>
      <c r="J28" s="18" t="s">
        <v>51</v>
      </c>
      <c r="K28" s="29"/>
      <c r="L28" s="29"/>
      <c r="M28" s="29"/>
      <c r="N28" s="29"/>
    </row>
    <row r="29" spans="2:14" ht="21.75" x14ac:dyDescent="0.35">
      <c r="I29" s="29"/>
      <c r="J29" s="30" t="s">
        <v>82</v>
      </c>
      <c r="K29" s="35">
        <f>(9*_xlfn.VAR.S(C2:C11)+11*_xlfn.VAR.S(G2:G13))/20</f>
        <v>5.2</v>
      </c>
      <c r="L29" s="29"/>
      <c r="M29" s="29"/>
      <c r="N29" s="29"/>
    </row>
    <row r="30" spans="2:14" ht="18.75" x14ac:dyDescent="0.3">
      <c r="I30" s="29"/>
      <c r="J30" s="29"/>
      <c r="K30" s="29"/>
      <c r="L30" s="29"/>
      <c r="M30" s="29"/>
      <c r="N30" s="29"/>
    </row>
    <row r="31" spans="2:14" ht="18.75" x14ac:dyDescent="0.3">
      <c r="I31" s="29"/>
      <c r="J31" s="18" t="s">
        <v>53</v>
      </c>
      <c r="K31" s="29"/>
      <c r="L31" s="29"/>
      <c r="M31" s="29"/>
      <c r="N31" s="29"/>
    </row>
    <row r="32" spans="2:14" ht="21.75" x14ac:dyDescent="0.35">
      <c r="I32" s="29"/>
      <c r="J32" s="30" t="s">
        <v>83</v>
      </c>
      <c r="K32" s="36">
        <f>$K$29/COUNT($C$2:$C$11)</f>
        <v>0.52</v>
      </c>
      <c r="L32" s="29"/>
      <c r="M32" s="29"/>
      <c r="N32" s="29"/>
    </row>
    <row r="33" spans="9:14" ht="21.75" x14ac:dyDescent="0.35">
      <c r="I33" s="29"/>
      <c r="J33" s="30" t="s">
        <v>84</v>
      </c>
      <c r="K33" s="32">
        <f>$K$29/COUNT($E$2:$E$131)</f>
        <v>0.43333333333333335</v>
      </c>
      <c r="L33" s="29"/>
      <c r="M33" s="29"/>
      <c r="N33" s="29"/>
    </row>
    <row r="34" spans="9:14" ht="18.75" x14ac:dyDescent="0.3">
      <c r="I34" s="29"/>
      <c r="J34" s="29"/>
      <c r="K34" s="29"/>
      <c r="L34" s="29"/>
      <c r="M34" s="29"/>
      <c r="N34" s="29"/>
    </row>
    <row r="35" spans="9:14" ht="18.75" x14ac:dyDescent="0.3">
      <c r="I35" s="29"/>
      <c r="J35" s="18" t="s">
        <v>56</v>
      </c>
      <c r="K35" s="29"/>
      <c r="L35" s="29"/>
      <c r="M35" s="29"/>
      <c r="N35" s="29"/>
    </row>
    <row r="36" spans="9:14" ht="21.75" x14ac:dyDescent="0.35">
      <c r="I36" s="29"/>
      <c r="J36" s="30" t="s">
        <v>85</v>
      </c>
      <c r="K36" s="32">
        <f>SQRT(K32+K33)</f>
        <v>0.97638790105845397</v>
      </c>
      <c r="L36" s="29"/>
      <c r="M36" s="29"/>
      <c r="N36" s="29"/>
    </row>
    <row r="37" spans="9:14" ht="18.75" x14ac:dyDescent="0.3">
      <c r="I37" s="29"/>
      <c r="J37" s="29"/>
      <c r="K37" s="29"/>
      <c r="L37" s="29"/>
      <c r="M37" s="29"/>
      <c r="N37" s="29"/>
    </row>
    <row r="38" spans="9:14" ht="18.75" x14ac:dyDescent="0.3">
      <c r="I38" s="29"/>
      <c r="J38" s="18" t="s">
        <v>58</v>
      </c>
      <c r="K38" s="29"/>
      <c r="L38" s="29"/>
      <c r="M38" s="29"/>
      <c r="N38" s="29"/>
    </row>
    <row r="39" spans="9:14" ht="21" x14ac:dyDescent="0.3">
      <c r="I39" s="29"/>
      <c r="J39" s="30" t="s">
        <v>86</v>
      </c>
      <c r="K39" s="37">
        <f>(($K$16-$K$17)-0)/$K$36</f>
        <v>2.0483662259967566</v>
      </c>
      <c r="L39" s="29"/>
      <c r="M39" s="29"/>
      <c r="N39" s="29"/>
    </row>
    <row r="40" spans="9:14" ht="18.75" x14ac:dyDescent="0.3">
      <c r="I40" s="29"/>
      <c r="J40" s="29"/>
      <c r="K40" s="29"/>
      <c r="L40" s="29"/>
      <c r="M40" s="29"/>
      <c r="N40" s="29"/>
    </row>
    <row r="41" spans="9:14" ht="18.75" x14ac:dyDescent="0.3">
      <c r="I41" s="29"/>
      <c r="J41" s="18" t="s">
        <v>60</v>
      </c>
      <c r="K41" s="29"/>
      <c r="L41" s="29"/>
      <c r="M41" s="29"/>
      <c r="N41" s="29"/>
    </row>
    <row r="42" spans="9:14" ht="18.75" x14ac:dyDescent="0.3">
      <c r="I42" s="29"/>
      <c r="J42" s="30" t="s">
        <v>61</v>
      </c>
      <c r="K42" s="37">
        <f>-TINV(0.1,20)</f>
        <v>-1.7247182429207868</v>
      </c>
      <c r="L42" s="37">
        <f>TINV(0.1,20)</f>
        <v>1.7247182429207868</v>
      </c>
      <c r="M42" s="29"/>
      <c r="N42" s="29"/>
    </row>
    <row r="43" spans="9:14" ht="18.75" x14ac:dyDescent="0.3">
      <c r="I43" s="29"/>
      <c r="J43" s="29"/>
      <c r="K43" s="29"/>
      <c r="L43" s="29"/>
      <c r="M43" s="29"/>
      <c r="N43" s="29"/>
    </row>
    <row r="44" spans="9:14" ht="18.75" x14ac:dyDescent="0.3">
      <c r="I44" s="29"/>
      <c r="J44" s="18" t="s">
        <v>62</v>
      </c>
      <c r="K44" s="29"/>
      <c r="L44" s="29"/>
      <c r="M44" s="29"/>
      <c r="N44" s="29"/>
    </row>
    <row r="45" spans="9:14" ht="18.75" x14ac:dyDescent="0.3">
      <c r="I45" s="29"/>
      <c r="J45" s="38" t="s">
        <v>74</v>
      </c>
      <c r="K45" s="29"/>
      <c r="L45" s="29"/>
      <c r="M45" s="29"/>
      <c r="N45" s="29"/>
    </row>
    <row r="46" spans="9:14" ht="18.75" x14ac:dyDescent="0.3">
      <c r="I46" s="29"/>
      <c r="J46" s="29"/>
      <c r="K46" s="29"/>
      <c r="L46" s="29"/>
      <c r="M46" s="29"/>
      <c r="N46" s="29"/>
    </row>
    <row r="47" spans="9:14" ht="18.75" x14ac:dyDescent="0.3">
      <c r="I47" s="29"/>
      <c r="J47" s="18" t="s">
        <v>64</v>
      </c>
      <c r="K47" s="29"/>
      <c r="L47" s="29"/>
      <c r="M47" s="29"/>
      <c r="N47" s="29"/>
    </row>
    <row r="48" spans="9:14" ht="21.75" x14ac:dyDescent="0.35">
      <c r="I48" s="29"/>
      <c r="J48" s="30" t="s">
        <v>87</v>
      </c>
      <c r="K48" s="39">
        <f>SQRT($K$29)</f>
        <v>2.2803508501982761</v>
      </c>
      <c r="L48" s="29"/>
      <c r="M48" s="29"/>
      <c r="N48" s="29"/>
    </row>
    <row r="49" spans="9:14" ht="18.75" x14ac:dyDescent="0.3">
      <c r="I49" s="29"/>
      <c r="J49" s="30" t="s">
        <v>66</v>
      </c>
      <c r="K49" s="36">
        <f>($K$16-$K$17)/K48</f>
        <v>0.8770580193070292</v>
      </c>
      <c r="L49" s="29"/>
      <c r="M49" s="29"/>
      <c r="N49" s="29"/>
    </row>
    <row r="50" spans="9:14" ht="18.75" x14ac:dyDescent="0.3">
      <c r="I50" s="29"/>
      <c r="J50" s="29"/>
      <c r="K50" s="29"/>
      <c r="L50" s="29"/>
      <c r="M50" s="29"/>
      <c r="N50" s="29"/>
    </row>
    <row r="51" spans="9:14" ht="18.75" x14ac:dyDescent="0.3">
      <c r="I51" s="29"/>
      <c r="J51" s="29"/>
      <c r="K51" s="29"/>
      <c r="L51" s="29"/>
      <c r="M51" s="29"/>
      <c r="N51" s="29"/>
    </row>
    <row r="52" spans="9:14" ht="18.75" x14ac:dyDescent="0.3">
      <c r="I52" s="29"/>
      <c r="J52" s="18" t="s">
        <v>67</v>
      </c>
      <c r="K52" s="29"/>
      <c r="L52" s="29"/>
      <c r="M52" s="29"/>
      <c r="N52" s="29"/>
    </row>
    <row r="53" spans="9:14" ht="18.75" x14ac:dyDescent="0.3">
      <c r="I53" s="29"/>
      <c r="J53" s="29"/>
      <c r="K53" s="29"/>
      <c r="L53" s="29"/>
      <c r="M53" s="29"/>
      <c r="N53" s="29"/>
    </row>
    <row r="54" spans="9:14" ht="18.75" x14ac:dyDescent="0.3">
      <c r="I54" s="29"/>
      <c r="J54" s="29"/>
      <c r="K54" s="29"/>
      <c r="L54" s="29"/>
      <c r="M54" s="29"/>
      <c r="N54" s="29"/>
    </row>
    <row r="55" spans="9:14" ht="18.75" x14ac:dyDescent="0.3">
      <c r="I55" s="29"/>
      <c r="J55" s="29"/>
      <c r="K55" s="29"/>
      <c r="L55" s="29"/>
      <c r="M55" s="29"/>
      <c r="N55" s="29"/>
    </row>
    <row r="56" spans="9:14" ht="18.75" x14ac:dyDescent="0.3">
      <c r="I56" s="29"/>
      <c r="J56" s="29"/>
      <c r="K56" s="29"/>
      <c r="L56" s="29"/>
      <c r="M56" s="29"/>
      <c r="N56" s="29"/>
    </row>
    <row r="57" spans="9:14" ht="18.75" x14ac:dyDescent="0.3">
      <c r="I57" s="29"/>
      <c r="J57" s="29"/>
      <c r="K57" s="29"/>
      <c r="L57" s="29"/>
      <c r="M57" s="29"/>
      <c r="N57" s="29"/>
    </row>
    <row r="58" spans="9:14" ht="18.75" x14ac:dyDescent="0.3">
      <c r="I58" s="29"/>
      <c r="J58" s="29"/>
      <c r="K58" s="29"/>
      <c r="L58" s="29"/>
      <c r="M58" s="29"/>
      <c r="N58" s="29"/>
    </row>
    <row r="59" spans="9:14" ht="18.75" x14ac:dyDescent="0.3">
      <c r="I59" s="29"/>
      <c r="J59" s="29"/>
      <c r="K59" s="29"/>
      <c r="L59" s="29"/>
      <c r="M59" s="29"/>
      <c r="N59" s="29"/>
    </row>
    <row r="60" spans="9:14" ht="18.75" x14ac:dyDescent="0.3">
      <c r="I60" s="29"/>
      <c r="J60" s="40" t="s">
        <v>75</v>
      </c>
      <c r="K60" s="29"/>
      <c r="L60" s="29"/>
      <c r="M60" s="29"/>
      <c r="N60" s="29"/>
    </row>
    <row r="61" spans="9:14" ht="18.75" x14ac:dyDescent="0.3">
      <c r="I61" s="29"/>
      <c r="J61" s="29"/>
      <c r="K61" s="29"/>
      <c r="L61" s="29"/>
      <c r="M61" s="29"/>
      <c r="N61" s="29"/>
    </row>
    <row r="62" spans="9:14" ht="18.75" x14ac:dyDescent="0.3">
      <c r="I62" s="29"/>
      <c r="J62" s="29"/>
      <c r="K62" s="29"/>
      <c r="L62" s="29"/>
      <c r="M62" s="29"/>
      <c r="N62" s="29"/>
    </row>
    <row r="63" spans="9:14" ht="18.75" x14ac:dyDescent="0.3">
      <c r="I63" s="29"/>
      <c r="J63" s="29"/>
      <c r="K63" s="29"/>
      <c r="L63" s="29"/>
      <c r="M63" s="29"/>
      <c r="N63" s="29"/>
    </row>
    <row r="64" spans="9:14" ht="18.75" x14ac:dyDescent="0.3">
      <c r="I64" s="29"/>
      <c r="J64" s="29"/>
      <c r="K64" s="29"/>
      <c r="L64" s="29"/>
      <c r="M64" s="29"/>
      <c r="N64" s="29"/>
    </row>
    <row r="65" spans="9:14" ht="18.75" x14ac:dyDescent="0.3">
      <c r="I65" s="29"/>
      <c r="J65" s="29"/>
      <c r="K65" s="29"/>
      <c r="L65" s="29"/>
      <c r="M65" s="29"/>
      <c r="N65" s="29"/>
    </row>
    <row r="66" spans="9:14" ht="18.75" x14ac:dyDescent="0.3">
      <c r="I66" s="29"/>
      <c r="J66" s="29"/>
      <c r="K66" s="29"/>
      <c r="L66" s="29"/>
      <c r="M66" s="29"/>
      <c r="N66" s="29"/>
    </row>
    <row r="67" spans="9:14" ht="18.75" x14ac:dyDescent="0.3">
      <c r="I67" s="29"/>
      <c r="J67" s="29"/>
      <c r="K67" s="29"/>
      <c r="L67" s="29"/>
      <c r="M67" s="29"/>
      <c r="N67" s="29"/>
    </row>
    <row r="68" spans="9:14" ht="18.75" x14ac:dyDescent="0.3">
      <c r="I68" s="29"/>
      <c r="J68" s="29"/>
      <c r="K68" s="29"/>
      <c r="L68" s="29"/>
      <c r="M68" s="29"/>
      <c r="N68" s="29"/>
    </row>
    <row r="69" spans="9:14" ht="18.75" x14ac:dyDescent="0.3">
      <c r="I69" s="29"/>
      <c r="J69" s="29"/>
      <c r="K69" s="29"/>
      <c r="L69" s="29"/>
      <c r="M69" s="29"/>
      <c r="N69" s="29"/>
    </row>
    <row r="70" spans="9:14" ht="18.75" x14ac:dyDescent="0.3">
      <c r="I70" s="29"/>
      <c r="J70" s="29"/>
      <c r="K70" s="29"/>
      <c r="L70" s="29"/>
      <c r="M70" s="29"/>
      <c r="N70" s="29"/>
    </row>
    <row r="71" spans="9:14" ht="18.75" x14ac:dyDescent="0.3">
      <c r="I71" s="29"/>
      <c r="J71" s="29"/>
      <c r="K71" s="29"/>
      <c r="L71" s="29"/>
      <c r="M71" s="29"/>
      <c r="N71" s="29"/>
    </row>
    <row r="72" spans="9:14" ht="18.75" x14ac:dyDescent="0.3">
      <c r="I72" s="29"/>
      <c r="J72" s="29"/>
      <c r="K72" s="29"/>
      <c r="L72" s="29"/>
      <c r="M72" s="29"/>
      <c r="N72" s="29"/>
    </row>
    <row r="73" spans="9:14" ht="18.75" x14ac:dyDescent="0.3">
      <c r="I73" s="29"/>
      <c r="J73" s="29"/>
      <c r="K73" s="29"/>
      <c r="L73" s="29"/>
      <c r="M73" s="29"/>
      <c r="N73" s="29"/>
    </row>
    <row r="74" spans="9:14" ht="18.75" x14ac:dyDescent="0.3">
      <c r="I74" s="29"/>
      <c r="J74" s="29"/>
      <c r="K74" s="29"/>
      <c r="L74" s="29"/>
      <c r="M74" s="29"/>
      <c r="N74" s="29"/>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Q1</vt:lpstr>
      <vt:lpstr>Q2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Elvin</cp:lastModifiedBy>
  <dcterms:created xsi:type="dcterms:W3CDTF">2018-05-16T09:01:47Z</dcterms:created>
  <dcterms:modified xsi:type="dcterms:W3CDTF">2018-09-14T00:00:25Z</dcterms:modified>
</cp:coreProperties>
</file>